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Trabajos especiales\Proyecto estratégico-Trámites\Cronogramas PMR- MEIC\"/>
    </mc:Choice>
  </mc:AlternateContent>
  <bookViews>
    <workbookView xWindow="0" yWindow="0" windowWidth="20160" windowHeight="9024" activeTab="1"/>
  </bookViews>
  <sheets>
    <sheet name="Roles" sheetId="15" r:id="rId1"/>
    <sheet name="I parte" sheetId="16" r:id="rId2"/>
    <sheet name="II parte" sheetId="7" r:id="rId3"/>
    <sheet name="seguimiento" sheetId="9" r:id="rId4"/>
  </sheets>
  <definedNames>
    <definedName name="A">#REF!</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 localSheetId="0">(#REF!=MEDIAN(#REF!,#REF!,#REF!+#REF!)*(#REF!&gt;0))*((#REF!&lt;(INT(#REF!+#REF!*#REF!)))+(#REF!=#REF!))*(#REF!&gt;0)</definedName>
    <definedName name="ExcesoPorcentajeCompletado">(#REF!=MEDIAN(#REF!,#REF!,#REF!+#REF!)*(#REF!&gt;0))*((#REF!&lt;(INT(#REF!+#REF!*#REF!)))+(#REF!=#REF!))*(#REF!&gt;0)</definedName>
    <definedName name="ExcesoReal" localSheetId="1">'I parte'!PeríodoReal*(#REF!&gt;0)</definedName>
    <definedName name="ExcesoReal" localSheetId="2">'II parte'!PeríodoReal*('II parte'!$L1&gt;0)</definedName>
    <definedName name="ExcesoReal" localSheetId="0">Roles!PeríodoReal*(#REF!&gt;0)</definedName>
    <definedName name="ExcesoReal">PeríodoReal*(#REF!&gt;0)</definedName>
    <definedName name="Informaci" localSheetId="0">#REF!=MEDIAN(#REF!,#REF!,#REF!+#REF!-1)</definedName>
    <definedName name="Informaci">#REF!=MEDIAN(#REF!,#REF!,#REF!+#REF!-1)</definedName>
    <definedName name="Informaciòn">([0]!PeríodoReal*(#REF!&gt;0))*Informaci</definedName>
    <definedName name="período_seleccionado" localSheetId="1">#REF!</definedName>
    <definedName name="período_seleccionado" localSheetId="2">'II parte'!#REF!</definedName>
    <definedName name="período_seleccionado" localSheetId="0">#REF!</definedName>
    <definedName name="período_seleccionado">#REF!</definedName>
    <definedName name="PeríodoEnPlan" localSheetId="1">#REF!=MEDIAN(#REF!,#REF!,#REF!+#REF!-1)</definedName>
    <definedName name="PeríodoEnPlan" localSheetId="2">'II parte'!A$8=MEDIAN('II parte'!A$8,'II parte'!$I1,'II parte'!$I1+'II parte'!$K1-1)</definedName>
    <definedName name="PeríodoEnPlan" localSheetId="0">#REF!=MEDIAN(#REF!,#REF!,#REF!+#REF!-1)</definedName>
    <definedName name="PeríodoEnPlan">#REF!=MEDIAN(#REF!,#REF!,#REF!+#REF!-1)</definedName>
    <definedName name="PeríodoReal" localSheetId="1">#REF!=MEDIAN(#REF!,#REF!,#REF!+#REF!-1)</definedName>
    <definedName name="PeríodoReal" localSheetId="2">'II parte'!A$8=MEDIAN('II parte'!A$8,'II parte'!$L1,'II parte'!$L1+'II parte'!$M1-1)</definedName>
    <definedName name="PeríodoReal" localSheetId="0">#REF!=MEDIAN(#REF!,#REF!,#REF!+#REF!-1)</definedName>
    <definedName name="PeríodoReal">#REF!=MEDIAN(#REF!,#REF!,#REF!+#REF!-1)</definedName>
    <definedName name="Plan" localSheetId="1">'I parte'!PeríodoEnPlan*(#REF!&gt;0)</definedName>
    <definedName name="Plan" localSheetId="2">'II parte'!PeríodoEnPlan*('II parte'!$I1&gt;0)</definedName>
    <definedName name="Plan" localSheetId="0">Roles!PeríodoEnPlan*(#REF!&gt;0)</definedName>
    <definedName name="Plan">PeríodoEnPlan*(#REF!&gt;0)</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 localSheetId="0">Roles!ExcesoPorcentajeCompletado*Roles!PeríodoEnPlan</definedName>
    <definedName name="PorcentajeCompletado">ExcesoPorcentajeCompletado*PeríodoEnPlan</definedName>
    <definedName name="Real" localSheetId="1">('I parte'!PeríodoReal*(#REF!&gt;0))*'I parte'!PeríodoEnPlan</definedName>
    <definedName name="Real" localSheetId="2">('II parte'!PeríodoReal*('II parte'!$L1&gt;0))*'II parte'!PeríodoEnPlan</definedName>
    <definedName name="Real" localSheetId="0">(Roles!PeríodoReal*(#REF!&gt;0))*Roles!PeríodoEnPlan</definedName>
    <definedName name="Real">(PeríodoReal*(#REF!&gt;0))*PeríodoEnPlan</definedName>
    <definedName name="yyyyy" localSheetId="0">#REF!=MEDIAN(#REF!,#REF!,#REF!+#REF!-1)</definedName>
    <definedName name="yyyyy">#REF!=MEDIAN(#REF!,#REF!,#REF!+#REF!-1)</definedName>
  </definedNames>
  <calcPr calcId="152511"/>
</workbook>
</file>

<file path=xl/calcChain.xml><?xml version="1.0" encoding="utf-8"?>
<calcChain xmlns="http://schemas.openxmlformats.org/spreadsheetml/2006/main">
  <c r="H27" i="7" l="1"/>
  <c r="H9" i="7"/>
  <c r="D17" i="16"/>
  <c r="E3" i="9"/>
  <c r="K37" i="7"/>
  <c r="K27" i="7"/>
  <c r="I9" i="7" l="1"/>
  <c r="I27" i="7"/>
  <c r="I21" i="7"/>
  <c r="I10" i="7"/>
  <c r="K8" i="7" l="1"/>
  <c r="I40" i="7"/>
  <c r="I39" i="7"/>
  <c r="I35" i="7"/>
  <c r="J9" i="7"/>
  <c r="I33" i="7"/>
  <c r="J27" i="7" l="1"/>
  <c r="E6" i="9"/>
  <c r="J28" i="7"/>
  <c r="I28" i="7"/>
  <c r="I29" i="7"/>
  <c r="I30" i="7"/>
  <c r="I31" i="7"/>
  <c r="I32" i="7"/>
  <c r="I34" i="7"/>
  <c r="I36" i="7"/>
  <c r="I38" i="7"/>
  <c r="G9" i="7"/>
  <c r="K21" i="7"/>
  <c r="J21" i="7"/>
  <c r="H21" i="7"/>
  <c r="G21" i="7"/>
  <c r="I25" i="7"/>
  <c r="I24" i="7"/>
  <c r="I26" i="7"/>
  <c r="I23" i="7"/>
  <c r="I20" i="7"/>
  <c r="I12" i="7"/>
  <c r="H10" i="7"/>
  <c r="G10" i="7"/>
  <c r="I16" i="7"/>
  <c r="I19" i="7"/>
  <c r="I13" i="7"/>
  <c r="I14" i="7"/>
  <c r="I17" i="7"/>
  <c r="I18" i="7"/>
  <c r="G27" i="7" l="1"/>
  <c r="K11" i="7" l="1"/>
  <c r="K10" i="7" l="1"/>
  <c r="B17" i="16" l="1"/>
  <c r="E17" i="16" l="1"/>
</calcChain>
</file>

<file path=xl/sharedStrings.xml><?xml version="1.0" encoding="utf-8"?>
<sst xmlns="http://schemas.openxmlformats.org/spreadsheetml/2006/main" count="169" uniqueCount="142">
  <si>
    <t>HOJA DE RUTA</t>
  </si>
  <si>
    <t xml:space="preserve">IMPACTO: </t>
  </si>
  <si>
    <t>Fecha de inicio</t>
  </si>
  <si>
    <t>Porcentaje de avance</t>
  </si>
  <si>
    <t>Fecha final</t>
  </si>
  <si>
    <t>INICIO</t>
  </si>
  <si>
    <t>FINAL</t>
  </si>
  <si>
    <t>DURACIÓN</t>
  </si>
  <si>
    <t>No.</t>
  </si>
  <si>
    <t>HOJA RESUMEN DEL REPORTE DE AVANCE</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</si>
  <si>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</si>
  <si>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</si>
  <si>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</si>
  <si>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</si>
  <si>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</si>
  <si>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</si>
  <si>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</si>
  <si>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</si>
  <si>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</si>
  <si>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</si>
  <si>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</si>
  <si>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</si>
  <si>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</si>
  <si>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</si>
  <si>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</si>
  <si>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</si>
  <si>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</si>
  <si>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r>
      <rPr>
        <sz val="14"/>
        <color theme="1"/>
        <rFont val="Menlo Bold"/>
      </rPr>
      <t>☐</t>
    </r>
    <r>
      <rPr>
        <sz val="14"/>
        <color theme="1"/>
        <rFont val="Calibri"/>
        <family val="2"/>
      </rPr>
      <t xml:space="preserve"> SI          X NO</t>
    </r>
  </si>
  <si>
    <t>AVANCE CUALITATIVO:</t>
  </si>
  <si>
    <t>Con riesgo de incumplimiento (    )</t>
  </si>
  <si>
    <t>Atraso Crítico (    )</t>
  </si>
  <si>
    <t>¿EXISTEN ALERTAS QUE REQUIERAN LA COLABORACIÓN DEL MEIC O DEL CONSEJO PRESIDENCIAL DE COMPETITIVIDAD E INNOVACIÓN?</t>
  </si>
  <si>
    <t>Implementación del proceso de simplificación de trámites</t>
  </si>
  <si>
    <t>Días efectivos</t>
  </si>
  <si>
    <t>Fax:</t>
  </si>
  <si>
    <t>Teléfono:</t>
  </si>
  <si>
    <t>Email:</t>
  </si>
  <si>
    <t>Nombre:</t>
  </si>
  <si>
    <t>Oficina o Sucursal:</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</si>
  <si>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</si>
  <si>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</si>
  <si>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</si>
  <si>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</si>
  <si>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</si>
  <si>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</si>
  <si>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</si>
  <si>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</si>
  <si>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</si>
  <si>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</si>
  <si>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</si>
  <si>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</si>
  <si>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</si>
  <si>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r>
      <t>Nota:</t>
    </r>
    <r>
      <rPr>
        <sz val="11"/>
        <color rgb="FF000000"/>
        <rFont val="Arial"/>
        <family val="2"/>
      </rPr>
      <t xml:space="preserve"> El plazo de resolución indicado, corresponde al plazo de 1 mes que se estipula en el artículo 331 de la Ley General de Administración Pública (Ley 6227).</t>
    </r>
  </si>
  <si>
    <t>Funcionario #3 Contacto</t>
  </si>
  <si>
    <t>Funcionario #2 Contacto</t>
  </si>
  <si>
    <t>Funcionario #1 Contacto</t>
  </si>
  <si>
    <t>Superintendencia General de Entidades Financieras.</t>
  </si>
  <si>
    <t>II. DOCUMENTACIÓN QUE DEBE ACOMPAÑAR LA SOLICITUD:</t>
  </si>
  <si>
    <t>30 días naturales.</t>
  </si>
  <si>
    <t>Otro: Indefinido.</t>
  </si>
  <si>
    <t>No tiene costo.</t>
  </si>
  <si>
    <t>No aplica.</t>
  </si>
  <si>
    <t>FECHA DE CUMPLIMIENTO DE TODAS LAS META:</t>
  </si>
  <si>
    <t>Superintendencia General de Entidades Financieras (SUGEF).</t>
  </si>
  <si>
    <t>Dirección: San José, Santa Ana, Lindora, Parque Empresarial Forum II, edificio C.
Teléfono: 2243-4848.
Telefax:   2243-4849.
Horario de Atención: lunes a viernes, de las 8:30 a.m. a las 4:30 p.m., en jornada continua.</t>
  </si>
  <si>
    <t>LÍDER: Mauricio Meza Ramírez - Oficial de simplificación de trámites (mmeza@sugef.fi.cr)</t>
  </si>
  <si>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</si>
  <si>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t>Mauricio Meza Ramírez, Oficial de simplificación de trámites
mmeza@sugef.fi.cr</t>
  </si>
  <si>
    <t>Equipo responsable</t>
  </si>
  <si>
    <t>Mauricio Meza, Javier Cascante</t>
  </si>
  <si>
    <t>Gabriela Amador, Luis Álvarez, Johnny Castro</t>
  </si>
  <si>
    <t>De acuerdo con lo programado (   x  )</t>
  </si>
  <si>
    <t>Documentación del proyecto</t>
  </si>
  <si>
    <t>Plan de comunicación</t>
  </si>
  <si>
    <t>Pruebas de aceptación</t>
  </si>
  <si>
    <t xml:space="preserve">Capacitación a las entidades </t>
  </si>
  <si>
    <t>Iteraciones</t>
  </si>
  <si>
    <t>Procedimientos internos</t>
  </si>
  <si>
    <t>A la fecha de corte se ha cumplido con todas las actividades programadas</t>
  </si>
  <si>
    <t>Requerimiento para un intermediario financiero, Grupo o Conglomerado Financiero o sujeto obligado según el artículo 15 de la Ley 8204 sobre la actualización de información de puestos requerida en los Acuerdos normativos vigentes y el Manual de SICVECA</t>
  </si>
  <si>
    <t>Central (Estadísticas y Publicaciones).</t>
  </si>
  <si>
    <t>Christian Vega Céspedes</t>
  </si>
  <si>
    <t xml:space="preserve">cvega@sugef.fi.cr </t>
  </si>
  <si>
    <t>2243-5009</t>
  </si>
  <si>
    <t>Manrique López Soto</t>
  </si>
  <si>
    <t>mlopez@sugef.fi.cr</t>
  </si>
  <si>
    <t>Central (Cumplimiento de la Ley 8204).</t>
  </si>
  <si>
    <t>2243-4770</t>
  </si>
  <si>
    <t>Central (Usuario Responsable).</t>
  </si>
  <si>
    <t>Elvis Jiménez Gutierrez</t>
  </si>
  <si>
    <t>ejimenez@sugef.fi.cr</t>
  </si>
  <si>
    <t>Oficina Central</t>
  </si>
  <si>
    <t>No aplica</t>
  </si>
  <si>
    <t>1) Acuerdo SUGEF 8-08 : Anexo 1 D. Miembros de la Junta Directiva, Gerente, Subgerentes, Auditor interno y Oficial de cumplimiento
2) Acuerdo SUGEF 8-08 :  Anexo 2 II.C Directorio o consejo de administración, gerente, subgerentes y auditor interno y oficial de cumplimiento
3) Acuerdo SUGEF 8-08 :  Anexo 12 Declaración Jurada - Directores, Gerente general, Subgerentes, Auditor interno y Oficial de cumplimiento
4) Acuerdo SUGEF 8-08 :  Anexo 13 Declaración jurada de socios
5) Acuerdo SUGEF 8-08 : Anexo 8 B.Información sobre la estructura de propiedad de cada una de las empresas del grupo
6) Acuerdo SUGEF 8-08 : Artículo 15 Actualización de los registros del supervisor responsable
6) Acuerdo SUGEF 11-06: Artículo 2 Requisitos para la autorización de la inscripción
7) Acuerdo SUGEF 11-06: Artículo 10 Obligaciones de información de las personas inscritas ante la SUGEF
8) Acuerdo SUGEF 32-10: Artículo 14 Comunicación de nombramiento y demostración del cumplimiento de los requisitos y condiciones
9) Manual de información de SICVECA: Registro y Control
10) Manual de información de SICVECA: Registro y Control Grupos</t>
  </si>
  <si>
    <t>2243-5025</t>
  </si>
  <si>
    <t>La documentación que debe presentarse esta indicada en el Acuerdo SUGEF 8-08 , Acuerdo SUGEF 11-06, Acuerdo SUGEF 32-10.</t>
  </si>
  <si>
    <t>TRÁMITE O SERVICIO: 
Requerimiento para un intermediario financiero, Grupo o Conglomerado Financiero o sujeto obligado según el artículo 15 de la Ley 8204 sobre la actualización de información de puestos requerida en los Acuerdos normativos vigentes y el Manual de SICVECA.</t>
  </si>
  <si>
    <t xml:space="preserve">DESCRIPCIÓN DE LA REFORMA: Revisar los procesos de actualización de información de puestos de las entidades, a fin de simplificarlos  mediante la integración de los mismos y su automatización.  </t>
  </si>
  <si>
    <t>PRÓXIMOS PASOS:  Liberación del Servicio de Registro y Actualización de Roles</t>
  </si>
  <si>
    <t>REQUERIMIENTO EN RECURSOS:  Personal de la SUGEF y BCCR asignado a la reforma integral de los procesos asociados a la actualización de información de puestos por parte de las entidades , según la dedicación requerida,  y los recursos tecnológicos.</t>
  </si>
  <si>
    <t>Actualización de información de puestos de las entidades financieras, Grupos y Conglomerados y sujetos obligados según artículo 15</t>
  </si>
  <si>
    <t>Análisis de los trámites actuales</t>
  </si>
  <si>
    <t>Kathia Sánchez,  Elvis Jiménez, Christian Vega, Gabriela Amador, Luis Álvarez, Johnny Castro</t>
  </si>
  <si>
    <t>Elaboración de propuesta de mejora</t>
  </si>
  <si>
    <t>Identificación de los procedimientos existentes</t>
  </si>
  <si>
    <t>Identificación de la normativa asociada</t>
  </si>
  <si>
    <t>Graficar los flujos de procesos</t>
  </si>
  <si>
    <t>Entendimiento de los procesos</t>
  </si>
  <si>
    <t>Conocimiento de los procesos</t>
  </si>
  <si>
    <t xml:space="preserve">Valoración de cambios normativos </t>
  </si>
  <si>
    <t>Valoración de cambios en procedimientos</t>
  </si>
  <si>
    <t xml:space="preserve">Piloto de dinámica del proceso </t>
  </si>
  <si>
    <t>Piloto de cambio normativo y en procedimientos</t>
  </si>
  <si>
    <t>Aprobación de pilotos</t>
  </si>
  <si>
    <t>Gabriela Amador</t>
  </si>
  <si>
    <t>Gabriela Amador, Luis Álvarez, Johnny Castro, Kathia Sánchez, Christian Vega, Elvis Jiménez</t>
  </si>
  <si>
    <t>Comunicación a Directores proyecto roles</t>
  </si>
  <si>
    <t xml:space="preserve">Pilotos - Propuesta de mejora </t>
  </si>
  <si>
    <t>Eduardo Montoya, Gabriela Amador</t>
  </si>
  <si>
    <t>Kathia Sánchez,  Elvis Jiménez, Christian Vega</t>
  </si>
  <si>
    <t>Identificación  de los procesos</t>
  </si>
  <si>
    <t>Deyma Camacho, Paula Durán</t>
  </si>
  <si>
    <t>Valoración de cambios en sistemas SUGEF</t>
  </si>
  <si>
    <t>EQUIPO QUE ACOMPAÑA/PARTICIPA:  Gabriela Amador Mata (gamador@sugef.fi.cr) ; Eduardo Montoya Solano (emontoya@sugef.fi.cr); Luis Álvarez Chavarría (alvarezcl@bccr.fi.cr); Johnny Castro González( castroqj@bccr.fi.cr); Deyma Camacho (dcamacho@sugef.fi.cr); Paula Durán (pduran@sugef.fi.cr)</t>
  </si>
  <si>
    <t xml:space="preserve">Reuniones  de entendimiento de los procesos </t>
  </si>
  <si>
    <t>Luis Álvarez, Johnny Castro</t>
  </si>
  <si>
    <t>Nidia Quintero</t>
  </si>
  <si>
    <t xml:space="preserve">Revisar los procesos de actualización de información de puestos de las entidades, a fin de simplificarlos  mediante la integración de los mismos y su automatización.  </t>
  </si>
  <si>
    <t>Servicio de Registro y Actualización de Roles</t>
  </si>
  <si>
    <t>Evelyn López</t>
  </si>
  <si>
    <t>Capacitación funcionarios SUGEF</t>
  </si>
  <si>
    <t>Eduardo Montoya</t>
  </si>
  <si>
    <t>Ayudas en línea</t>
  </si>
  <si>
    <t xml:space="preserve">Resolución normativa </t>
  </si>
  <si>
    <t>I liberación del servicio</t>
  </si>
  <si>
    <t>II liberación del servicio</t>
  </si>
  <si>
    <t>III liberación del servicio</t>
  </si>
  <si>
    <t>Liberaciones</t>
  </si>
  <si>
    <t xml:space="preserve">• Integrar los procesos de actualización de información de las entidades reducirá la carga operativa, tanto para la SUGEF como los supervisados,  que redundará en un ahorro de tiempo y costos para ambos. 
• Contar con un proceso automatizado para la actualización de información sobre los puestos , contribuye con la reducción del uso del papel, la disminución de tiempo y costos. 
• Se constituye en el primer servicio disponible en la plataforma institucional  de trámites SUGEF-Directo. Y a la vez, dicho servicio brinda provee de los perfiles de aprobación requeridos en los trámites incluidos en el programa de mejora regulatoria 2016. </t>
  </si>
  <si>
    <t xml:space="preserve">• Integrar procesos de actualización de información reducirá la carga operativa, lo que redundará en un ahorro de tiempo y costos para la misma. 
• Contar con un proceso automatizado para la actualización de información sobre los puestos , contribuye con la reducción del uso del papel, la disminución de tiempo y costos. </t>
  </si>
  <si>
    <r>
      <t>Se cuenta con: 
1. La carta y el plan de proyecto
2 El piloto de la propuesta de mejora del proceso revisado por el Oficial de simplificación de trámites y el Superintendente
3. La documentación del proyecto según los procedimientos respectivos
4.  La Resolución sobre el "Servicio de Registro y Actualización de Roles" publicada
5. El borrador de la propuesta de cambio en procedimientos por aprobar
6. Pruebas de aceptación de la aplicación web "Servicio de Registro y Actualización de Roles" concluidas
7</t>
    </r>
    <r>
      <rPr>
        <sz val="12"/>
        <rFont val="Calibri"/>
        <family val="2"/>
        <scheme val="minor"/>
      </rPr>
      <t>. 95% de las iteraciones
8. Un primer  y segundo grupo de entidades capacitadas en el uso del "Servicio de Registro y Actualización de Roles" y del "Servico de Administración de Esquemas de Seguridad".</t>
    </r>
  </si>
  <si>
    <t>Última liberación del Servicio de Registro y Actualización de Roles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</si>
</sst>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5">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sz val="11"/>
      <name val="Cambria"/>
      <family val="1"/>
    </font>
    <font>
      <b/>
      <sz val="12"/>
      <color rgb="FF404040"/>
      <name val="Cambria"/>
      <family val="1"/>
    </font>
    <font>
      <sz val="10"/>
      <color rgb="FF404040"/>
      <name val="Cambria"/>
      <family val="1"/>
    </font>
    <font>
      <sz val="10"/>
      <color theme="1" tint="0.24994659260841701"/>
      <name val="Cambria"/>
      <family val="1"/>
    </font>
    <font>
      <b/>
      <sz val="10"/>
      <color theme="7"/>
      <name val="Cambria"/>
      <family val="1"/>
    </font>
    <font>
      <b/>
      <sz val="12"/>
      <color theme="7"/>
      <name val="Cambria"/>
      <family val="1"/>
    </font>
    <font>
      <b/>
      <sz val="10"/>
      <color theme="1" tint="0.24994659260841701"/>
      <name val="Cambria"/>
      <family val="1"/>
    </font>
    <font>
      <b/>
      <sz val="10"/>
      <color rgb="FF404040"/>
      <name val="Cambria"/>
      <family val="1"/>
    </font>
    <font>
      <sz val="10"/>
      <name val="Cambria"/>
      <family val="1"/>
    </font>
    <font>
      <sz val="10"/>
      <color theme="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b/>
      <i/>
      <sz val="10"/>
      <color theme="4"/>
      <name val="Cambria"/>
      <family val="1"/>
      <scheme val="major"/>
    </font>
    <font>
      <sz val="10"/>
      <name val="Arial"/>
      <family val="2"/>
    </font>
    <font>
      <b/>
      <sz val="10"/>
      <name val="Cambria"/>
      <family val="1"/>
    </font>
    <font>
      <b/>
      <sz val="10"/>
      <color theme="0" tint="-0.499984740745262"/>
      <name val="Cambria"/>
      <family val="1"/>
    </font>
    <font>
      <b/>
      <sz val="12"/>
      <color theme="1" tint="0.24994659260841701"/>
      <name val="Cambria"/>
      <family val="1"/>
    </font>
    <font>
      <b/>
      <i/>
      <sz val="10"/>
      <color rgb="FF404040"/>
      <name val="Cambria"/>
      <family val="1"/>
    </font>
    <font>
      <b/>
      <sz val="12"/>
      <name val="Calibri"/>
      <family val="2"/>
      <scheme val="minor"/>
    </font>
    <font>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5">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thin">
        <color auto="1"/>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4" fillId="0" borderId="0" applyNumberFormat="0" applyFill="0" applyBorder="0" applyAlignment="0" applyProtection="0"/>
    <xf numFmtId="9" fontId="48" fillId="0" borderId="0" applyFont="0" applyFill="0" applyBorder="0" applyAlignment="0" applyProtection="0"/>
  </cellStyleXfs>
  <cellXfs count="178">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1" fillId="2" borderId="14" xfId="11" applyFont="1" applyFill="1" applyBorder="1" applyAlignment="1">
      <alignment horizontal="center" vertical="center"/>
    </xf>
    <xf numFmtId="0" fontId="10" fillId="2" borderId="16" xfId="11" applyFont="1" applyFill="1" applyBorder="1" applyAlignment="1">
      <alignment vertical="center" wrapText="1"/>
    </xf>
    <xf numFmtId="0" fontId="10" fillId="2" borderId="0" xfId="11" applyFont="1" applyFill="1" applyAlignment="1">
      <alignment vertical="center"/>
    </xf>
    <xf numFmtId="0" fontId="15" fillId="2" borderId="0" xfId="0" applyFont="1" applyFill="1" applyAlignment="1">
      <alignment vertical="center"/>
    </xf>
    <xf numFmtId="0" fontId="17" fillId="2" borderId="0" xfId="0" applyFont="1" applyFill="1" applyAlignment="1">
      <alignment horizontal="left" vertical="center"/>
    </xf>
    <xf numFmtId="0" fontId="18" fillId="0" borderId="0" xfId="0" applyFont="1" applyAlignment="1">
      <alignment vertical="center"/>
    </xf>
    <xf numFmtId="0" fontId="16" fillId="2" borderId="14" xfId="1" applyFont="1" applyFill="1" applyBorder="1" applyAlignment="1">
      <alignment vertical="center" wrapText="1"/>
    </xf>
    <xf numFmtId="0" fontId="19" fillId="2" borderId="0" xfId="0" applyFont="1" applyFill="1" applyAlignment="1">
      <alignment horizontal="left" vertical="center"/>
    </xf>
    <xf numFmtId="164" fontId="16" fillId="2" borderId="14" xfId="1" applyNumberFormat="1" applyFont="1" applyFill="1" applyBorder="1" applyAlignment="1">
      <alignment horizontal="center" vertical="center" wrapText="1"/>
    </xf>
    <xf numFmtId="0" fontId="21" fillId="0" borderId="0" xfId="8" applyFont="1" applyProtection="1">
      <alignment horizontal="center"/>
      <protection locked="0"/>
    </xf>
    <xf numFmtId="0" fontId="21" fillId="0" borderId="0" xfId="8" applyFont="1" applyBorder="1" applyProtection="1">
      <alignment horizontal="center"/>
      <protection locked="0"/>
    </xf>
    <xf numFmtId="0" fontId="21" fillId="0" borderId="0" xfId="8" applyFont="1" applyAlignment="1" applyProtection="1">
      <alignment horizontal="center" vertical="center"/>
      <protection locked="0"/>
    </xf>
    <xf numFmtId="0" fontId="21" fillId="0" borderId="0" xfId="8" applyFont="1" applyAlignment="1" applyProtection="1">
      <alignment horizontal="center" vertical="center" wrapText="1"/>
      <protection locked="0"/>
    </xf>
    <xf numFmtId="3" fontId="22" fillId="0" borderId="2" xfId="9" applyFont="1" applyProtection="1">
      <alignment horizont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0" fillId="0" borderId="0" xfId="3" applyFont="1" applyAlignment="1" applyProtection="1">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9" fontId="25" fillId="0" borderId="0" xfId="7" applyFont="1" applyBorder="1" applyProtection="1">
      <alignment horizontal="center" vertical="center"/>
      <protection locked="0"/>
    </xf>
    <xf numFmtId="0" fontId="29" fillId="0" borderId="0" xfId="2" applyFont="1" applyProtection="1">
      <alignment vertical="center"/>
      <protection locked="0"/>
    </xf>
    <xf numFmtId="0" fontId="21" fillId="0" borderId="0" xfId="2" applyFont="1" applyAlignment="1" applyProtection="1">
      <alignment horizontal="center" vertical="center"/>
      <protection locked="0"/>
    </xf>
    <xf numFmtId="0" fontId="30" fillId="0" borderId="0" xfId="2" applyFont="1" applyBorder="1" applyAlignment="1" applyProtection="1">
      <alignment horizontal="center" vertical="center"/>
      <protection locked="0"/>
    </xf>
    <xf numFmtId="0" fontId="30" fillId="0" borderId="0" xfId="2" applyFont="1" applyAlignment="1" applyProtection="1">
      <alignment horizontal="center" vertical="center"/>
      <protection locked="0"/>
    </xf>
    <xf numFmtId="0" fontId="32" fillId="0" borderId="14" xfId="0" applyFont="1" applyBorder="1" applyAlignment="1">
      <alignment horizontal="justify" vertical="center"/>
    </xf>
    <xf numFmtId="0" fontId="0" fillId="5" borderId="14" xfId="0" applyFont="1" applyFill="1" applyBorder="1" applyAlignment="1">
      <alignment horizontal="justify" vertical="center" wrapText="1"/>
    </xf>
    <xf numFmtId="0" fontId="0" fillId="6" borderId="15" xfId="0" applyFont="1" applyFill="1" applyBorder="1" applyAlignment="1">
      <alignment horizontal="justify" vertical="center" wrapText="1"/>
    </xf>
    <xf numFmtId="0" fontId="34" fillId="0" borderId="0" xfId="2" applyFont="1" applyProtection="1">
      <alignment vertical="center"/>
      <protection locked="0"/>
    </xf>
    <xf numFmtId="2" fontId="35" fillId="0" borderId="0" xfId="2" applyNumberFormat="1" applyFont="1" applyAlignment="1" applyProtection="1">
      <alignment horizontal="center"/>
      <protection locked="0"/>
    </xf>
    <xf numFmtId="164" fontId="35" fillId="0" borderId="0" xfId="2" applyNumberFormat="1" applyFont="1" applyAlignment="1" applyProtection="1">
      <alignment horizontal="center"/>
      <protection locked="0"/>
    </xf>
    <xf numFmtId="9" fontId="36" fillId="0" borderId="0" xfId="7" applyFont="1" applyBorder="1" applyProtection="1">
      <alignment horizontal="center" vertical="center"/>
      <protection locked="0"/>
    </xf>
    <xf numFmtId="0" fontId="35" fillId="0" borderId="0" xfId="2" applyFont="1" applyProtection="1">
      <alignment vertical="center"/>
      <protection locked="0"/>
    </xf>
    <xf numFmtId="0" fontId="23" fillId="0" borderId="0" xfId="2" applyFont="1" applyProtection="1">
      <alignment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0" fontId="1" fillId="4" borderId="14" xfId="0" applyFont="1" applyFill="1" applyBorder="1" applyAlignment="1">
      <alignment horizontal="justify" vertical="center" wrapText="1"/>
    </xf>
    <xf numFmtId="0" fontId="32" fillId="0" borderId="12" xfId="0" applyFont="1" applyBorder="1" applyAlignment="1">
      <alignment horizontal="justify" vertical="center" wrapText="1"/>
    </xf>
    <xf numFmtId="0" fontId="34" fillId="0" borderId="0" xfId="6" applyFont="1" applyFill="1" applyAlignment="1" applyProtection="1">
      <alignment horizontal="left" vertical="center" wrapText="1"/>
      <protection locked="0"/>
    </xf>
    <xf numFmtId="0" fontId="33" fillId="0" borderId="0" xfId="2" applyFont="1" applyProtection="1">
      <alignment vertical="center"/>
      <protection locked="0"/>
    </xf>
    <xf numFmtId="14" fontId="34" fillId="0" borderId="0" xfId="6" applyNumberFormat="1" applyFont="1" applyFill="1" applyAlignment="1" applyProtection="1">
      <alignment horizontal="center" vertic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0" fontId="28" fillId="0" borderId="0" xfId="2" applyFont="1" applyBorder="1" applyAlignment="1" applyProtection="1">
      <alignment horizontal="center"/>
      <protection locked="0"/>
    </xf>
    <xf numFmtId="0" fontId="23" fillId="0" borderId="0" xfId="2" applyFont="1" applyProtection="1">
      <alignment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14" fontId="33" fillId="0" borderId="0" xfId="6" applyNumberFormat="1" applyFont="1" applyFill="1" applyAlignment="1" applyProtection="1">
      <alignment horizontal="center"/>
      <protection locked="0"/>
    </xf>
    <xf numFmtId="164" fontId="35" fillId="0" borderId="0" xfId="2" applyNumberFormat="1" applyFont="1" applyFill="1" applyAlignment="1" applyProtection="1">
      <alignment horizontal="center" vertical="center"/>
    </xf>
    <xf numFmtId="0" fontId="28" fillId="0" borderId="0" xfId="2" applyFont="1" applyBorder="1" applyProtection="1">
      <alignment vertical="center"/>
      <protection locked="0"/>
    </xf>
    <xf numFmtId="0" fontId="21" fillId="0" borderId="0" xfId="8" applyFont="1" applyFill="1" applyProtection="1">
      <alignment horizontal="center"/>
      <protection locked="0"/>
    </xf>
    <xf numFmtId="0" fontId="21" fillId="0" borderId="0" xfId="8" applyFont="1" applyFill="1" applyAlignment="1" applyProtection="1">
      <alignment horizontal="center"/>
      <protection locked="0"/>
    </xf>
    <xf numFmtId="0" fontId="21" fillId="0" borderId="0" xfId="8" applyFont="1" applyFill="1" applyAlignment="1" applyProtection="1">
      <alignment horizontal="center" vertical="center"/>
      <protection locked="0"/>
    </xf>
    <xf numFmtId="0" fontId="21" fillId="0" borderId="0" xfId="8" applyFont="1" applyFill="1" applyAlignment="1" applyProtection="1">
      <alignment horizontal="center" vertical="center" wrapText="1"/>
      <protection locked="0"/>
    </xf>
    <xf numFmtId="0" fontId="31" fillId="0" borderId="0" xfId="6" applyFont="1" applyFill="1" applyProtection="1">
      <alignment horizontal="left"/>
      <protection locked="0"/>
    </xf>
    <xf numFmtId="3" fontId="22" fillId="0" borderId="2" xfId="9" applyFont="1" applyFill="1" applyProtection="1">
      <alignment horizontal="center"/>
      <protection locked="0"/>
    </xf>
    <xf numFmtId="3" fontId="22" fillId="0" borderId="2" xfId="9" applyFont="1" applyFill="1" applyAlignment="1" applyProtection="1">
      <alignment horizontal="center"/>
      <protection locked="0"/>
    </xf>
    <xf numFmtId="3" fontId="22" fillId="0" borderId="2" xfId="9" applyFont="1" applyFill="1" applyAlignment="1" applyProtection="1">
      <alignment horizontal="center" vertical="center"/>
      <protection locked="0"/>
    </xf>
    <xf numFmtId="164" fontId="38" fillId="0" borderId="0" xfId="2" applyNumberFormat="1" applyFont="1" applyFill="1" applyAlignment="1" applyProtection="1">
      <alignment horizontal="center" vertical="center"/>
    </xf>
    <xf numFmtId="0" fontId="35" fillId="0" borderId="0" xfId="2" applyFont="1" applyFill="1" applyProtection="1">
      <alignment vertical="center"/>
      <protection locked="0"/>
    </xf>
    <xf numFmtId="0" fontId="34" fillId="0" borderId="0" xfId="6" applyFont="1" applyFill="1" applyAlignment="1" applyProtection="1">
      <alignment vertical="center" wrapText="1"/>
      <protection locked="0"/>
    </xf>
    <xf numFmtId="0" fontId="28" fillId="0" borderId="0" xfId="2" applyFont="1" applyFill="1" applyProtection="1">
      <alignment vertical="center"/>
      <protection locked="0"/>
    </xf>
    <xf numFmtId="0" fontId="31" fillId="0" borderId="0" xfId="6" applyFont="1" applyFill="1" applyAlignment="1" applyProtection="1">
      <alignment horizontal="center"/>
      <protection locked="0"/>
    </xf>
    <xf numFmtId="0" fontId="28" fillId="0" borderId="0" xfId="2" applyFont="1" applyFill="1" applyAlignment="1" applyProtection="1">
      <alignment horizontal="center" vertical="center"/>
      <protection locked="0"/>
    </xf>
    <xf numFmtId="164" fontId="41" fillId="0" borderId="0" xfId="2" applyNumberFormat="1" applyFont="1" applyFill="1" applyAlignment="1" applyProtection="1">
      <alignment horizontal="center" vertical="center"/>
    </xf>
    <xf numFmtId="0" fontId="29" fillId="0" borderId="0" xfId="2" applyFont="1" applyFill="1" applyProtection="1">
      <alignment vertical="center"/>
      <protection locked="0"/>
    </xf>
    <xf numFmtId="0" fontId="21" fillId="0" borderId="0" xfId="2" applyFont="1" applyFill="1" applyAlignment="1" applyProtection="1">
      <alignment horizontal="center" vertical="center"/>
      <protection locked="0"/>
    </xf>
    <xf numFmtId="0" fontId="34" fillId="0" borderId="0" xfId="2" applyFont="1" applyFill="1" applyProtection="1">
      <alignment vertical="center"/>
      <protection locked="0"/>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0" fillId="2" borderId="0" xfId="0" applyFill="1"/>
    <xf numFmtId="0" fontId="42" fillId="0" borderId="29" xfId="0" applyFont="1" applyBorder="1" applyAlignment="1">
      <alignment vertical="center" wrapText="1"/>
    </xf>
    <xf numFmtId="0" fontId="43" fillId="8" borderId="30" xfId="0" applyFont="1" applyFill="1" applyBorder="1" applyAlignment="1">
      <alignment vertical="center" wrapText="1"/>
    </xf>
    <xf numFmtId="0" fontId="44" fillId="0" borderId="29" xfId="12" applyBorder="1" applyAlignment="1">
      <alignment vertical="center" wrapText="1"/>
    </xf>
    <xf numFmtId="0" fontId="42" fillId="0" borderId="31" xfId="0" applyFont="1" applyBorder="1" applyAlignment="1">
      <alignment horizontal="justify" vertical="top" wrapText="1"/>
    </xf>
    <xf numFmtId="0" fontId="43" fillId="8" borderId="29" xfId="0" applyFont="1" applyFill="1" applyBorder="1" applyAlignment="1">
      <alignment horizontal="center" vertical="center" wrapText="1"/>
    </xf>
    <xf numFmtId="0" fontId="46" fillId="8" borderId="30" xfId="0" applyFont="1" applyFill="1" applyBorder="1" applyAlignment="1">
      <alignment horizontal="center" vertical="center" wrapText="1"/>
    </xf>
    <xf numFmtId="0" fontId="42" fillId="0" borderId="29" xfId="0" applyFont="1" applyBorder="1" applyAlignment="1">
      <alignment horizontal="justify" vertical="center" wrapText="1"/>
    </xf>
    <xf numFmtId="0" fontId="46" fillId="8" borderId="30" xfId="0" applyFont="1" applyFill="1" applyBorder="1" applyAlignment="1">
      <alignment vertical="center" wrapText="1"/>
    </xf>
    <xf numFmtId="0" fontId="42" fillId="0" borderId="30" xfId="0" applyFont="1" applyBorder="1" applyAlignment="1">
      <alignment horizontal="justify" vertical="top" wrapText="1"/>
    </xf>
    <xf numFmtId="0" fontId="32" fillId="0" borderId="14" xfId="0" applyFont="1" applyBorder="1" applyAlignment="1">
      <alignment horizontal="justify" vertical="center" wrapText="1"/>
    </xf>
    <xf numFmtId="0" fontId="32" fillId="0" borderId="0" xfId="0" applyFont="1" applyAlignment="1">
      <alignment horizontal="justify" vertical="center"/>
    </xf>
    <xf numFmtId="9" fontId="36" fillId="9" borderId="0" xfId="7" applyNumberFormat="1" applyFont="1" applyFill="1" applyAlignment="1" applyProtection="1">
      <alignment horizontal="center" vertical="center"/>
      <protection locked="0"/>
    </xf>
    <xf numFmtId="0" fontId="24" fillId="0" borderId="4" xfId="2" applyFont="1" applyBorder="1" applyProtection="1">
      <alignment vertical="center"/>
      <protection locked="0"/>
    </xf>
    <xf numFmtId="9" fontId="50" fillId="0" borderId="0" xfId="7" applyNumberFormat="1" applyFont="1" applyAlignment="1" applyProtection="1">
      <alignment horizontal="center" vertical="center"/>
      <protection locked="0"/>
    </xf>
    <xf numFmtId="9" fontId="50" fillId="0" borderId="0" xfId="13" applyFont="1" applyAlignment="1" applyProtection="1">
      <alignment horizontal="center" vertical="center"/>
      <protection locked="0"/>
    </xf>
    <xf numFmtId="0" fontId="34" fillId="9" borderId="0" xfId="2" applyFont="1" applyFill="1" applyProtection="1">
      <alignment vertical="center"/>
      <protection locked="0"/>
    </xf>
    <xf numFmtId="0" fontId="39" fillId="9" borderId="0" xfId="6" applyFont="1" applyFill="1" applyAlignment="1" applyProtection="1">
      <alignment vertical="center"/>
      <protection locked="0"/>
    </xf>
    <xf numFmtId="0" fontId="35" fillId="9" borderId="0" xfId="2" applyFont="1" applyFill="1" applyProtection="1">
      <alignment vertical="center"/>
      <protection locked="0"/>
    </xf>
    <xf numFmtId="0" fontId="34" fillId="9" borderId="0" xfId="6" applyFont="1" applyFill="1" applyAlignment="1" applyProtection="1">
      <alignment horizontal="left" vertical="center" wrapText="1"/>
      <protection locked="0"/>
    </xf>
    <xf numFmtId="14" fontId="34" fillId="9" borderId="0" xfId="6" applyNumberFormat="1" applyFont="1" applyFill="1" applyAlignment="1" applyProtection="1">
      <alignment horizontal="center" vertical="center"/>
      <protection locked="0"/>
    </xf>
    <xf numFmtId="164" fontId="38" fillId="9" borderId="0" xfId="2" applyNumberFormat="1" applyFont="1" applyFill="1" applyAlignment="1" applyProtection="1">
      <alignment horizontal="center" vertical="center"/>
    </xf>
    <xf numFmtId="164" fontId="49" fillId="9" borderId="0" xfId="2" applyNumberFormat="1" applyFont="1" applyFill="1" applyAlignment="1" applyProtection="1">
      <alignment horizontal="center" vertical="center"/>
    </xf>
    <xf numFmtId="9" fontId="40" fillId="2" borderId="0" xfId="13" applyFont="1" applyFill="1" applyAlignment="1" applyProtection="1">
      <alignment horizontal="center" vertical="center"/>
      <protection locked="0"/>
    </xf>
    <xf numFmtId="0" fontId="33" fillId="9" borderId="0" xfId="2" applyFont="1" applyFill="1" applyProtection="1">
      <alignment vertical="center"/>
      <protection locked="0"/>
    </xf>
    <xf numFmtId="0" fontId="34" fillId="9" borderId="0" xfId="6" applyFont="1" applyFill="1" applyAlignment="1" applyProtection="1">
      <alignment vertical="center" wrapText="1"/>
      <protection locked="0"/>
    </xf>
    <xf numFmtId="14" fontId="39" fillId="9" borderId="0" xfId="6" applyNumberFormat="1" applyFont="1" applyFill="1" applyAlignment="1" applyProtection="1">
      <alignment horizontal="center" vertical="center"/>
      <protection locked="0"/>
    </xf>
    <xf numFmtId="9" fontId="28" fillId="0" borderId="0" xfId="13" applyFont="1" applyFill="1" applyAlignment="1" applyProtection="1">
      <alignment vertical="center"/>
      <protection locked="0"/>
    </xf>
    <xf numFmtId="9" fontId="51" fillId="9" borderId="0" xfId="13" applyFont="1" applyFill="1" applyAlignment="1" applyProtection="1">
      <alignment horizontal="center" vertical="center"/>
    </xf>
    <xf numFmtId="0" fontId="46" fillId="2" borderId="32" xfId="0" applyFont="1" applyFill="1" applyBorder="1" applyAlignment="1">
      <alignment horizontal="justify" vertical="center" wrapText="1"/>
    </xf>
    <xf numFmtId="0" fontId="42" fillId="2" borderId="14" xfId="0" applyFont="1" applyFill="1" applyBorder="1" applyAlignment="1">
      <alignment vertical="center" wrapText="1"/>
    </xf>
    <xf numFmtId="0" fontId="42" fillId="2" borderId="32" xfId="0" applyFont="1" applyFill="1" applyBorder="1" applyAlignment="1">
      <alignment horizontal="justify" vertical="center" wrapText="1"/>
    </xf>
    <xf numFmtId="165" fontId="50" fillId="0" borderId="0" xfId="7" applyNumberFormat="1" applyFont="1" applyAlignment="1" applyProtection="1">
      <alignment horizontal="center" vertical="center"/>
      <protection locked="0"/>
    </xf>
    <xf numFmtId="0" fontId="52" fillId="0" borderId="0" xfId="6" applyFont="1" applyFill="1" applyAlignment="1" applyProtection="1">
      <alignment vertical="center"/>
      <protection locked="0"/>
    </xf>
    <xf numFmtId="0" fontId="34" fillId="2" borderId="0" xfId="6" applyFont="1" applyFill="1" applyAlignment="1" applyProtection="1">
      <alignment vertical="center" wrapText="1"/>
      <protection locked="0"/>
    </xf>
    <xf numFmtId="14" fontId="32" fillId="0" borderId="14" xfId="0" applyNumberFormat="1" applyFont="1" applyBorder="1" applyAlignment="1">
      <alignment horizontal="justify" vertical="center"/>
    </xf>
    <xf numFmtId="9" fontId="32" fillId="0" borderId="15" xfId="0" applyNumberFormat="1" applyFont="1" applyBorder="1" applyAlignment="1">
      <alignment horizontal="justify" vertical="center"/>
    </xf>
    <xf numFmtId="0" fontId="35" fillId="0" borderId="0" xfId="2" applyFont="1" applyAlignment="1" applyProtection="1">
      <alignment vertical="center" wrapText="1"/>
      <protection locked="0"/>
    </xf>
    <xf numFmtId="164" fontId="40" fillId="0" borderId="0" xfId="2" applyNumberFormat="1" applyFont="1" applyFill="1" applyAlignment="1" applyProtection="1">
      <alignment horizontal="center" vertical="center"/>
    </xf>
    <xf numFmtId="14" fontId="32" fillId="0" borderId="18" xfId="0" applyNumberFormat="1" applyFont="1" applyBorder="1" applyAlignment="1">
      <alignment horizontal="justify" vertical="center" wrapText="1"/>
    </xf>
    <xf numFmtId="0" fontId="10" fillId="2" borderId="34" xfId="11" applyFont="1" applyFill="1" applyBorder="1" applyAlignment="1">
      <alignment vertical="center" wrapText="1"/>
    </xf>
    <xf numFmtId="14" fontId="9" fillId="2" borderId="33" xfId="11" applyNumberFormat="1" applyFill="1" applyBorder="1" applyAlignment="1">
      <alignment horizontal="left" vertical="center"/>
    </xf>
    <xf numFmtId="2" fontId="23" fillId="0" borderId="0" xfId="6" applyNumberFormat="1" applyFont="1" applyFill="1" applyProtection="1">
      <alignment horizontal="left"/>
      <protection locked="0"/>
    </xf>
    <xf numFmtId="0" fontId="39" fillId="2" borderId="0" xfId="6" applyFont="1" applyFill="1" applyAlignment="1" applyProtection="1">
      <alignment vertical="center" wrapText="1"/>
      <protection locked="0"/>
    </xf>
    <xf numFmtId="165" fontId="50" fillId="2" borderId="0" xfId="7" applyNumberFormat="1" applyFont="1" applyFill="1" applyAlignment="1" applyProtection="1">
      <alignment horizontal="center" vertical="center"/>
      <protection locked="0"/>
    </xf>
    <xf numFmtId="0" fontId="43" fillId="7" borderId="28" xfId="0" applyFont="1" applyFill="1" applyBorder="1" applyAlignment="1">
      <alignment horizontal="center" vertical="center" wrapText="1"/>
    </xf>
    <xf numFmtId="0" fontId="43" fillId="7" borderId="27" xfId="0" applyFont="1" applyFill="1" applyBorder="1" applyAlignment="1">
      <alignment horizontal="center" vertical="center" wrapText="1"/>
    </xf>
    <xf numFmtId="0" fontId="42" fillId="0" borderId="28" xfId="0" applyFont="1" applyBorder="1" applyAlignment="1">
      <alignment horizontal="justify" vertical="center" wrapText="1"/>
    </xf>
    <xf numFmtId="0" fontId="42" fillId="0" borderId="27" xfId="0" applyFont="1" applyBorder="1" applyAlignment="1">
      <alignment horizontal="justify" vertical="center" wrapText="1"/>
    </xf>
    <xf numFmtId="0" fontId="43" fillId="8" borderId="28" xfId="0" applyFont="1" applyFill="1" applyBorder="1" applyAlignment="1">
      <alignment horizontal="center" vertical="center" wrapText="1"/>
    </xf>
    <xf numFmtId="0" fontId="43" fillId="8" borderId="27" xfId="0" applyFont="1" applyFill="1" applyBorder="1" applyAlignment="1">
      <alignment horizontal="center" vertical="center" wrapText="1"/>
    </xf>
    <xf numFmtId="0" fontId="43" fillId="7" borderId="28" xfId="0" applyFont="1" applyFill="1" applyBorder="1" applyAlignment="1">
      <alignment horizontal="justify" vertical="top" wrapText="1"/>
    </xf>
    <xf numFmtId="0" fontId="43" fillId="7" borderId="27" xfId="0" applyFont="1" applyFill="1" applyBorder="1" applyAlignment="1">
      <alignment horizontal="justify" vertical="top" wrapText="1"/>
    </xf>
    <xf numFmtId="0" fontId="15" fillId="2" borderId="0"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14" xfId="0" applyFont="1" applyFill="1" applyBorder="1" applyAlignment="1">
      <alignment horizontal="justify" vertical="center" wrapText="1"/>
    </xf>
    <xf numFmtId="0" fontId="15" fillId="2" borderId="0" xfId="0" applyFont="1" applyFill="1" applyBorder="1" applyAlignment="1">
      <alignment horizontal="center" vertical="center"/>
    </xf>
    <xf numFmtId="0" fontId="16" fillId="2" borderId="14"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26" fillId="0" borderId="3" xfId="6" applyFont="1" applyBorder="1" applyAlignment="1" applyProtection="1">
      <alignment horizontal="left" vertical="top" wrapText="1"/>
      <protection locked="0"/>
    </xf>
    <xf numFmtId="0" fontId="26" fillId="0" borderId="4" xfId="6" applyFont="1" applyBorder="1" applyAlignment="1" applyProtection="1">
      <alignment horizontal="left" vertical="top"/>
      <protection locked="0"/>
    </xf>
    <xf numFmtId="0" fontId="26" fillId="0" borderId="5" xfId="6" applyFont="1" applyBorder="1" applyAlignment="1" applyProtection="1">
      <alignment horizontal="left" vertical="top"/>
      <protection locked="0"/>
    </xf>
    <xf numFmtId="0" fontId="26" fillId="0" borderId="6" xfId="6" applyFont="1" applyBorder="1" applyAlignment="1" applyProtection="1">
      <alignment horizontal="left" vertical="top"/>
      <protection locked="0"/>
    </xf>
    <xf numFmtId="0" fontId="26" fillId="0" borderId="0" xfId="6" applyFont="1" applyBorder="1" applyAlignment="1" applyProtection="1">
      <alignment horizontal="left" vertical="top"/>
      <protection locked="0"/>
    </xf>
    <xf numFmtId="0" fontId="26" fillId="0" borderId="7" xfId="6" applyFont="1" applyBorder="1" applyAlignment="1" applyProtection="1">
      <alignment horizontal="left" vertical="top"/>
      <protection locked="0"/>
    </xf>
    <xf numFmtId="0" fontId="26" fillId="0" borderId="8" xfId="6" applyFont="1" applyBorder="1" applyAlignment="1" applyProtection="1">
      <alignment horizontal="left" vertical="top"/>
      <protection locked="0"/>
    </xf>
    <xf numFmtId="0" fontId="26" fillId="0" borderId="9" xfId="6" applyFont="1" applyBorder="1" applyAlignment="1" applyProtection="1">
      <alignment horizontal="left" vertical="top"/>
      <protection locked="0"/>
    </xf>
    <xf numFmtId="0" fontId="26" fillId="0" borderId="10" xfId="6" applyFont="1" applyBorder="1" applyAlignment="1" applyProtection="1">
      <alignment horizontal="left" vertical="top"/>
      <protection locked="0"/>
    </xf>
    <xf numFmtId="0" fontId="20" fillId="0" borderId="0" xfId="3" applyFont="1" applyAlignment="1" applyProtection="1">
      <alignment horizontal="center"/>
      <protection locked="0"/>
    </xf>
    <xf numFmtId="0" fontId="33" fillId="0" borderId="0" xfId="6" applyFont="1" applyAlignment="1" applyProtection="1">
      <alignment horizontal="left" wrapText="1"/>
      <protection locked="0"/>
    </xf>
    <xf numFmtId="0" fontId="9" fillId="2" borderId="14" xfId="11" applyFill="1" applyBorder="1" applyAlignment="1">
      <alignment horizontal="left" vertical="center"/>
    </xf>
    <xf numFmtId="0" fontId="9" fillId="2" borderId="15" xfId="11" applyFill="1" applyBorder="1" applyAlignment="1">
      <alignment horizontal="left" vertical="center"/>
    </xf>
    <xf numFmtId="0" fontId="10" fillId="2" borderId="16" xfId="11" applyFont="1" applyFill="1" applyBorder="1" applyAlignment="1">
      <alignment horizontal="center" vertical="center"/>
    </xf>
    <xf numFmtId="0" fontId="10" fillId="2" borderId="14" xfId="11" applyFont="1" applyFill="1" applyBorder="1" applyAlignment="1">
      <alignment horizontal="center" vertical="center"/>
    </xf>
    <xf numFmtId="0" fontId="10" fillId="2" borderId="15" xfId="11" applyFont="1" applyFill="1" applyBorder="1" applyAlignment="1">
      <alignment horizontal="center" vertical="center"/>
    </xf>
    <xf numFmtId="0" fontId="53" fillId="2" borderId="19" xfId="11" applyFont="1" applyFill="1" applyBorder="1" applyAlignment="1">
      <alignment horizontal="center" vertical="center"/>
    </xf>
    <xf numFmtId="0" fontId="53" fillId="2" borderId="20" xfId="11" applyFont="1" applyFill="1" applyBorder="1" applyAlignment="1">
      <alignment horizontal="center" vertical="center"/>
    </xf>
    <xf numFmtId="0" fontId="53" fillId="2" borderId="21" xfId="11" applyFont="1" applyFill="1" applyBorder="1" applyAlignment="1">
      <alignment horizontal="center" vertical="center"/>
    </xf>
    <xf numFmtId="0" fontId="10" fillId="2" borderId="22" xfId="11" applyFont="1" applyFill="1" applyBorder="1" applyAlignment="1">
      <alignment horizontal="left" vertical="center" wrapText="1"/>
    </xf>
    <xf numFmtId="0" fontId="10" fillId="2" borderId="23" xfId="11" applyFont="1" applyFill="1" applyBorder="1" applyAlignment="1">
      <alignment horizontal="left" vertical="center" wrapText="1"/>
    </xf>
    <xf numFmtId="0" fontId="10" fillId="2" borderId="24"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0" xfId="11" applyFont="1" applyFill="1" applyBorder="1" applyAlignment="1">
      <alignment horizontal="center" vertical="center"/>
    </xf>
    <xf numFmtId="0" fontId="10" fillId="2" borderId="11" xfId="11" applyFont="1" applyFill="1" applyBorder="1" applyAlignment="1">
      <alignment horizontal="center" vertical="center"/>
    </xf>
    <xf numFmtId="0" fontId="10" fillId="2" borderId="12" xfId="11" applyFont="1" applyFill="1" applyBorder="1" applyAlignment="1">
      <alignment horizontal="center" vertical="center"/>
    </xf>
    <xf numFmtId="0" fontId="10" fillId="2" borderId="18" xfId="11" applyFont="1" applyFill="1" applyBorder="1" applyAlignment="1">
      <alignment horizontal="center" vertical="center"/>
    </xf>
    <xf numFmtId="0" fontId="53" fillId="2" borderId="16" xfId="11" applyFont="1" applyFill="1" applyBorder="1" applyAlignment="1">
      <alignment horizontal="left" vertical="center" wrapText="1"/>
    </xf>
    <xf numFmtId="0" fontId="54" fillId="2" borderId="14" xfId="11" applyFont="1" applyFill="1" applyBorder="1" applyAlignment="1">
      <alignment horizontal="left" vertical="center" wrapText="1"/>
    </xf>
    <xf numFmtId="0" fontId="9" fillId="2" borderId="16" xfId="11" applyFont="1" applyFill="1" applyBorder="1" applyAlignment="1">
      <alignment horizontal="left" vertical="center" wrapText="1"/>
    </xf>
    <xf numFmtId="0" fontId="9" fillId="2" borderId="15" xfId="11" applyFont="1" applyFill="1" applyBorder="1" applyAlignment="1">
      <alignment horizontal="left" vertical="center"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parte'!$G$9:$G$27</c:f>
              <c:numCache>
                <c:formatCode>m/d/yyyy</c:formatCode>
                <c:ptCount val="19"/>
                <c:pt idx="0">
                  <c:v>42388</c:v>
                </c:pt>
                <c:pt idx="1">
                  <c:v>42388</c:v>
                </c:pt>
                <c:pt idx="3">
                  <c:v>42388</c:v>
                </c:pt>
                <c:pt idx="4">
                  <c:v>42401</c:v>
                </c:pt>
                <c:pt idx="5">
                  <c:v>42408</c:v>
                </c:pt>
                <c:pt idx="7">
                  <c:v>42408</c:v>
                </c:pt>
                <c:pt idx="8">
                  <c:v>42417</c:v>
                </c:pt>
                <c:pt idx="9">
                  <c:v>42417</c:v>
                </c:pt>
                <c:pt idx="10">
                  <c:v>42417</c:v>
                </c:pt>
                <c:pt idx="11">
                  <c:v>42388</c:v>
                </c:pt>
                <c:pt idx="12">
                  <c:v>42430</c:v>
                </c:pt>
                <c:pt idx="14">
                  <c:v>42430</c:v>
                </c:pt>
                <c:pt idx="15">
                  <c:v>42464</c:v>
                </c:pt>
                <c:pt idx="16">
                  <c:v>42472</c:v>
                </c:pt>
                <c:pt idx="17">
                  <c:v>42475</c:v>
                </c:pt>
                <c:pt idx="18">
                  <c:v>42478</c:v>
                </c:pt>
              </c:numCache>
            </c:numRef>
          </c:val>
        </c:ser>
        <c:ser>
          <c:idx val="1"/>
          <c:order val="1"/>
          <c:tx>
            <c:strRef>
              <c:f>'II parte'!$I$7</c:f>
              <c:strCache>
                <c:ptCount val="1"/>
                <c:pt idx="0">
                  <c:v>DURACIÓN</c:v>
                </c:pt>
              </c:strCache>
            </c:strRef>
          </c:tx>
          <c:invertIfNegative val="0"/>
          <c:val>
            <c:numRef>
              <c:f>'II parte'!$I$9:$I$27</c:f>
              <c:numCache>
                <c:formatCode>0.0</c:formatCode>
                <c:ptCount val="19"/>
                <c:pt idx="0">
                  <c:v>302</c:v>
                </c:pt>
                <c:pt idx="1">
                  <c:v>35</c:v>
                </c:pt>
                <c:pt idx="2">
                  <c:v>1</c:v>
                </c:pt>
                <c:pt idx="3">
                  <c:v>17</c:v>
                </c:pt>
                <c:pt idx="4">
                  <c:v>4</c:v>
                </c:pt>
                <c:pt idx="5">
                  <c:v>8</c:v>
                </c:pt>
                <c:pt idx="7">
                  <c:v>3</c:v>
                </c:pt>
                <c:pt idx="8">
                  <c:v>12</c:v>
                </c:pt>
                <c:pt idx="9">
                  <c:v>6</c:v>
                </c:pt>
                <c:pt idx="10">
                  <c:v>6</c:v>
                </c:pt>
                <c:pt idx="11">
                  <c:v>10</c:v>
                </c:pt>
                <c:pt idx="12">
                  <c:v>45</c:v>
                </c:pt>
                <c:pt idx="13">
                  <c:v>1</c:v>
                </c:pt>
                <c:pt idx="14">
                  <c:v>17</c:v>
                </c:pt>
                <c:pt idx="15">
                  <c:v>4</c:v>
                </c:pt>
                <c:pt idx="16">
                  <c:v>0</c:v>
                </c:pt>
                <c:pt idx="17">
                  <c:v>0</c:v>
                </c:pt>
                <c:pt idx="18">
                  <c:v>212</c:v>
                </c:pt>
              </c:numCache>
            </c:numRef>
          </c:val>
        </c:ser>
        <c:dLbls>
          <c:showLegendKey val="0"/>
          <c:showVal val="0"/>
          <c:showCatName val="0"/>
          <c:showSerName val="0"/>
          <c:showPercent val="0"/>
          <c:showBubbleSize val="0"/>
        </c:dLbls>
        <c:gapWidth val="51"/>
        <c:overlap val="100"/>
        <c:axId val="126980128"/>
        <c:axId val="126980520"/>
      </c:barChart>
      <c:catAx>
        <c:axId val="126980128"/>
        <c:scaling>
          <c:orientation val="maxMin"/>
        </c:scaling>
        <c:delete val="0"/>
        <c:axPos val="l"/>
        <c:majorTickMark val="out"/>
        <c:minorTickMark val="none"/>
        <c:tickLblPos val="nextTo"/>
        <c:crossAx val="126980520"/>
        <c:crosses val="autoZero"/>
        <c:auto val="1"/>
        <c:lblAlgn val="ctr"/>
        <c:lblOffset val="100"/>
        <c:noMultiLvlLbl val="0"/>
      </c:catAx>
      <c:valAx>
        <c:axId val="126980520"/>
        <c:scaling>
          <c:orientation val="minMax"/>
          <c:max val="42850"/>
          <c:min val="42394"/>
        </c:scaling>
        <c:delete val="0"/>
        <c:axPos val="t"/>
        <c:majorGridlines/>
        <c:numFmt formatCode="dd/mm" sourceLinked="0"/>
        <c:majorTickMark val="out"/>
        <c:minorTickMark val="none"/>
        <c:tickLblPos val="nextTo"/>
        <c:crossAx val="126980128"/>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39</xdr:row>
      <xdr:rowOff>63499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jimenez@sugef.fi.cr" TargetMode="External"/><Relationship Id="rId2" Type="http://schemas.openxmlformats.org/officeDocument/2006/relationships/hyperlink" Target="mailto:mlopez@sugef.fi.cr" TargetMode="External"/><Relationship Id="rId1" Type="http://schemas.openxmlformats.org/officeDocument/2006/relationships/hyperlink" Target="mailto:cvega@sugef.fi.c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6"/>
  <sheetViews>
    <sheetView zoomScale="130" zoomScaleNormal="130" workbookViewId="0">
      <selection activeCell="B34" sqref="B34"/>
    </sheetView>
  </sheetViews>
  <sheetFormatPr baseColWidth="10" defaultColWidth="11.44140625" defaultRowHeight="13.2"/>
  <cols>
    <col min="1" max="1" width="11.44140625" style="78"/>
    <col min="2" max="2" width="50.6640625" style="78" customWidth="1"/>
    <col min="3" max="3" width="100.6640625" style="78" customWidth="1"/>
    <col min="4" max="16384" width="11.44140625" style="78"/>
  </cols>
  <sheetData>
    <row r="1" spans="2:5" ht="13.8" thickBot="1"/>
    <row r="2" spans="2:5" ht="33" customHeight="1" thickBot="1">
      <c r="B2" s="123" t="s">
        <v>51</v>
      </c>
      <c r="C2" s="124"/>
    </row>
    <row r="3" spans="2:5" ht="42" thickBot="1">
      <c r="B3" s="80" t="s">
        <v>50</v>
      </c>
      <c r="C3" s="85" t="s">
        <v>79</v>
      </c>
      <c r="E3" s="89"/>
    </row>
    <row r="4" spans="2:5" ht="14.4" thickBot="1">
      <c r="B4" s="80" t="s">
        <v>49</v>
      </c>
      <c r="C4" s="85" t="s">
        <v>56</v>
      </c>
    </row>
    <row r="5" spans="2:5" ht="14.4" thickBot="1">
      <c r="B5" s="80" t="s">
        <v>48</v>
      </c>
      <c r="C5" s="85" t="s">
        <v>91</v>
      </c>
    </row>
    <row r="6" spans="2:5" ht="60.75" customHeight="1" thickBot="1">
      <c r="B6" s="80" t="s">
        <v>47</v>
      </c>
      <c r="C6" s="85" t="s">
        <v>64</v>
      </c>
    </row>
    <row r="7" spans="2:5" ht="28.2" thickBot="1">
      <c r="B7" s="86" t="s">
        <v>46</v>
      </c>
      <c r="C7" s="85" t="s">
        <v>92</v>
      </c>
    </row>
    <row r="8" spans="2:5" ht="14.4" thickBot="1">
      <c r="B8" s="84" t="s">
        <v>45</v>
      </c>
      <c r="C8" s="83" t="s">
        <v>44</v>
      </c>
    </row>
    <row r="9" spans="2:5" ht="233.25" customHeight="1" thickBot="1">
      <c r="B9" s="87" t="s">
        <v>79</v>
      </c>
      <c r="C9" s="82" t="s">
        <v>93</v>
      </c>
    </row>
    <row r="10" spans="2:5" ht="28.2" thickBot="1">
      <c r="B10" s="107" t="s">
        <v>57</v>
      </c>
      <c r="C10" s="108"/>
    </row>
    <row r="11" spans="2:5" ht="42" thickBot="1">
      <c r="B11" s="109" t="s">
        <v>95</v>
      </c>
      <c r="C11" s="108"/>
    </row>
    <row r="12" spans="2:5" ht="50.25" customHeight="1" thickBot="1">
      <c r="B12" s="125" t="s">
        <v>43</v>
      </c>
      <c r="C12" s="126"/>
    </row>
    <row r="13" spans="2:5" ht="14.4" thickBot="1">
      <c r="B13" s="80" t="s">
        <v>42</v>
      </c>
      <c r="C13" s="79" t="s">
        <v>58</v>
      </c>
    </row>
    <row r="14" spans="2:5" ht="14.4" thickBot="1">
      <c r="B14" s="80" t="s">
        <v>41</v>
      </c>
      <c r="C14" s="79" t="s">
        <v>59</v>
      </c>
    </row>
    <row r="15" spans="2:5" ht="20.25" customHeight="1" thickBot="1">
      <c r="B15" s="80" t="s">
        <v>40</v>
      </c>
      <c r="C15" s="79" t="s">
        <v>60</v>
      </c>
    </row>
    <row r="16" spans="2:5" ht="35.25" customHeight="1" thickBot="1">
      <c r="B16" s="80" t="s">
        <v>39</v>
      </c>
      <c r="C16" s="79" t="s">
        <v>61</v>
      </c>
    </row>
    <row r="17" spans="2:3" ht="14.4" thickBot="1">
      <c r="B17" s="127" t="s">
        <v>55</v>
      </c>
      <c r="C17" s="128"/>
    </row>
    <row r="18" spans="2:3" ht="14.4" thickBot="1">
      <c r="B18" s="80" t="s">
        <v>38</v>
      </c>
      <c r="C18" s="79" t="s">
        <v>80</v>
      </c>
    </row>
    <row r="19" spans="2:3" ht="14.4" thickBot="1">
      <c r="B19" s="80" t="s">
        <v>37</v>
      </c>
      <c r="C19" s="79" t="s">
        <v>81</v>
      </c>
    </row>
    <row r="20" spans="2:3" ht="14.4" thickBot="1">
      <c r="B20" s="80" t="s">
        <v>36</v>
      </c>
      <c r="C20" s="81" t="s">
        <v>82</v>
      </c>
    </row>
    <row r="21" spans="2:3" ht="14.4" thickBot="1">
      <c r="B21" s="80" t="s">
        <v>35</v>
      </c>
      <c r="C21" s="79" t="s">
        <v>83</v>
      </c>
    </row>
    <row r="22" spans="2:3" ht="14.4" thickBot="1">
      <c r="B22" s="80" t="s">
        <v>34</v>
      </c>
      <c r="C22" s="79"/>
    </row>
    <row r="23" spans="2:3" ht="15.75" customHeight="1" thickBot="1">
      <c r="B23" s="127" t="s">
        <v>54</v>
      </c>
      <c r="C23" s="128"/>
    </row>
    <row r="24" spans="2:3" ht="14.4" thickBot="1">
      <c r="B24" s="80" t="s">
        <v>38</v>
      </c>
      <c r="C24" s="79" t="s">
        <v>86</v>
      </c>
    </row>
    <row r="25" spans="2:3" ht="14.4" thickBot="1">
      <c r="B25" s="80" t="s">
        <v>37</v>
      </c>
      <c r="C25" s="79" t="s">
        <v>84</v>
      </c>
    </row>
    <row r="26" spans="2:3" ht="14.4" thickBot="1">
      <c r="B26" s="80" t="s">
        <v>36</v>
      </c>
      <c r="C26" s="81" t="s">
        <v>85</v>
      </c>
    </row>
    <row r="27" spans="2:3" ht="14.4" thickBot="1">
      <c r="B27" s="80" t="s">
        <v>35</v>
      </c>
      <c r="C27" s="79" t="s">
        <v>87</v>
      </c>
    </row>
    <row r="28" spans="2:3" ht="14.4" thickBot="1">
      <c r="B28" s="80" t="s">
        <v>34</v>
      </c>
      <c r="C28" s="79"/>
    </row>
    <row r="29" spans="2:3" ht="14.4" thickBot="1">
      <c r="B29" s="127" t="s">
        <v>53</v>
      </c>
      <c r="C29" s="128"/>
    </row>
    <row r="30" spans="2:3" ht="17.25" customHeight="1" thickBot="1">
      <c r="B30" s="80" t="s">
        <v>38</v>
      </c>
      <c r="C30" s="85" t="s">
        <v>88</v>
      </c>
    </row>
    <row r="31" spans="2:3" ht="14.4" thickBot="1">
      <c r="B31" s="80" t="s">
        <v>37</v>
      </c>
      <c r="C31" s="79" t="s">
        <v>89</v>
      </c>
    </row>
    <row r="32" spans="2:3" ht="14.4" thickBot="1">
      <c r="B32" s="80" t="s">
        <v>36</v>
      </c>
      <c r="C32" s="81" t="s">
        <v>90</v>
      </c>
    </row>
    <row r="33" spans="2:6" ht="14.4" thickBot="1">
      <c r="B33" s="80" t="s">
        <v>35</v>
      </c>
      <c r="C33" s="79" t="s">
        <v>94</v>
      </c>
    </row>
    <row r="34" spans="2:6" ht="14.4" thickBot="1">
      <c r="B34" s="80" t="s">
        <v>34</v>
      </c>
      <c r="C34" s="79"/>
    </row>
    <row r="35" spans="2:6" ht="33" customHeight="1" thickBot="1">
      <c r="B35" s="129" t="s">
        <v>52</v>
      </c>
      <c r="C35" s="130"/>
    </row>
    <row r="36" spans="2:6">
      <c r="F36" s="78" t="s">
        <v>84</v>
      </c>
    </row>
  </sheetData>
  <mergeCells count="6">
    <mergeCell ref="B2:C2"/>
    <mergeCell ref="B12:C12"/>
    <mergeCell ref="B17:C17"/>
    <mergeCell ref="B35:C35"/>
    <mergeCell ref="B23:C23"/>
    <mergeCell ref="B29:C29"/>
  </mergeCells>
  <hyperlinks>
    <hyperlink ref="C20" r:id="rId1"/>
    <hyperlink ref="C26" r:id="rId2"/>
    <hyperlink ref="C32"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topLeftCell="A13" zoomScale="140" zoomScaleNormal="140" workbookViewId="0">
      <selection activeCell="G16" sqref="G16:J17"/>
    </sheetView>
  </sheetViews>
  <sheetFormatPr baseColWidth="10" defaultColWidth="0" defaultRowHeight="13.2" zeroHeight="1"/>
  <cols>
    <col min="1" max="1" width="3" style="10" customWidth="1"/>
    <col min="2" max="3" width="11.44140625" style="10" customWidth="1"/>
    <col min="4" max="4" width="12.109375" style="10" bestFit="1" customWidth="1"/>
    <col min="5" max="5" width="10.44140625" style="10" bestFit="1" customWidth="1"/>
    <col min="6" max="6" width="9.109375" style="10" customWidth="1"/>
    <col min="7" max="10" width="11.44140625" style="10" customWidth="1"/>
    <col min="11" max="11" width="3.88671875" style="10" customWidth="1"/>
    <col min="12" max="12" width="0" style="10" hidden="1" customWidth="1"/>
    <col min="13" max="16384" width="11.5546875" style="10" hidden="1"/>
  </cols>
  <sheetData>
    <row r="1" spans="2:12"/>
    <row r="2" spans="2:12" ht="25.5" customHeight="1">
      <c r="B2" s="132" t="s">
        <v>0</v>
      </c>
      <c r="C2" s="132"/>
      <c r="D2" s="132"/>
      <c r="E2" s="132"/>
      <c r="F2" s="132"/>
      <c r="G2" s="132"/>
      <c r="H2" s="132"/>
      <c r="I2" s="132"/>
      <c r="J2" s="132"/>
    </row>
    <row r="3" spans="2:12">
      <c r="B3" s="134"/>
      <c r="C3" s="134"/>
      <c r="D3" s="134"/>
      <c r="E3" s="134"/>
      <c r="F3" s="134"/>
      <c r="G3" s="134"/>
      <c r="H3" s="134"/>
      <c r="I3" s="134"/>
      <c r="J3" s="134"/>
    </row>
    <row r="4" spans="2:12" ht="50.1" customHeight="1">
      <c r="B4" s="133" t="s">
        <v>96</v>
      </c>
      <c r="C4" s="133"/>
      <c r="D4" s="133"/>
      <c r="E4" s="133"/>
      <c r="F4" s="133"/>
      <c r="G4" s="133"/>
      <c r="H4" s="133"/>
      <c r="I4" s="133"/>
      <c r="J4" s="133"/>
    </row>
    <row r="5" spans="2:12" ht="50.1" customHeight="1">
      <c r="B5" s="133"/>
      <c r="C5" s="133"/>
      <c r="D5" s="133"/>
      <c r="E5" s="133"/>
      <c r="F5" s="133"/>
      <c r="G5" s="133"/>
      <c r="H5" s="133"/>
      <c r="I5" s="133"/>
      <c r="J5" s="133"/>
    </row>
    <row r="6" spans="2:12">
      <c r="B6" s="131"/>
      <c r="C6" s="131"/>
      <c r="D6" s="131"/>
      <c r="E6" s="131"/>
      <c r="F6" s="131"/>
      <c r="G6" s="131"/>
      <c r="H6" s="131"/>
      <c r="I6" s="131"/>
      <c r="J6" s="131"/>
    </row>
    <row r="7" spans="2:12" ht="19.95" customHeight="1">
      <c r="B7" s="133" t="s">
        <v>97</v>
      </c>
      <c r="C7" s="133"/>
      <c r="D7" s="133"/>
      <c r="E7" s="133"/>
      <c r="F7" s="133"/>
      <c r="G7" s="133"/>
      <c r="H7" s="133"/>
      <c r="I7" s="133"/>
      <c r="J7" s="133"/>
    </row>
    <row r="8" spans="2:12" ht="19.95" customHeight="1">
      <c r="B8" s="133"/>
      <c r="C8" s="133"/>
      <c r="D8" s="133"/>
      <c r="E8" s="133"/>
      <c r="F8" s="133"/>
      <c r="G8" s="133"/>
      <c r="H8" s="133"/>
      <c r="I8" s="133"/>
      <c r="J8" s="133"/>
    </row>
    <row r="9" spans="2:12" ht="19.95" customHeight="1">
      <c r="B9" s="133"/>
      <c r="C9" s="133"/>
      <c r="D9" s="133"/>
      <c r="E9" s="133"/>
      <c r="F9" s="133"/>
      <c r="G9" s="133"/>
      <c r="H9" s="133"/>
      <c r="I9" s="133"/>
      <c r="J9" s="133"/>
      <c r="L9" s="11"/>
    </row>
    <row r="10" spans="2:12" ht="19.95" customHeight="1">
      <c r="B10" s="133"/>
      <c r="C10" s="133"/>
      <c r="D10" s="133"/>
      <c r="E10" s="133"/>
      <c r="F10" s="133"/>
      <c r="G10" s="133"/>
      <c r="H10" s="133"/>
      <c r="I10" s="133"/>
      <c r="J10" s="133"/>
    </row>
    <row r="11" spans="2:12">
      <c r="B11" s="131"/>
      <c r="C11" s="131"/>
      <c r="D11" s="131"/>
      <c r="E11" s="131"/>
      <c r="F11" s="131"/>
      <c r="G11" s="131"/>
      <c r="H11" s="131"/>
      <c r="I11" s="131"/>
      <c r="J11" s="131"/>
    </row>
    <row r="12" spans="2:12" ht="12.75" customHeight="1">
      <c r="B12" s="135" t="s">
        <v>66</v>
      </c>
      <c r="C12" s="135"/>
      <c r="D12" s="135"/>
      <c r="E12" s="135"/>
      <c r="F12" s="135"/>
      <c r="G12" s="135"/>
      <c r="H12" s="135"/>
      <c r="I12" s="135"/>
      <c r="J12" s="135"/>
    </row>
    <row r="13" spans="2:12" ht="114" customHeight="1">
      <c r="B13" s="135"/>
      <c r="C13" s="135"/>
      <c r="D13" s="135"/>
      <c r="E13" s="135"/>
      <c r="F13" s="135"/>
      <c r="G13" s="135"/>
      <c r="H13" s="135"/>
      <c r="I13" s="135"/>
      <c r="J13" s="135"/>
      <c r="L13" s="12"/>
    </row>
    <row r="14" spans="2:12">
      <c r="B14" s="131"/>
      <c r="C14" s="131"/>
      <c r="D14" s="131"/>
      <c r="E14" s="131"/>
      <c r="F14" s="131"/>
      <c r="G14" s="131"/>
      <c r="H14" s="131"/>
      <c r="I14" s="131"/>
      <c r="J14" s="131"/>
    </row>
    <row r="15" spans="2:12" ht="13.5" customHeight="1">
      <c r="B15" s="135" t="s">
        <v>23</v>
      </c>
      <c r="C15" s="135"/>
      <c r="D15" s="135"/>
      <c r="E15" s="135"/>
      <c r="F15" s="131"/>
      <c r="G15" s="142" t="s">
        <v>1</v>
      </c>
      <c r="H15" s="143"/>
      <c r="I15" s="143"/>
      <c r="J15" s="144"/>
    </row>
    <row r="16" spans="2:12" ht="65.099999999999994" customHeight="1">
      <c r="B16" s="145" t="s">
        <v>5</v>
      </c>
      <c r="C16" s="145"/>
      <c r="D16" s="76" t="s">
        <v>6</v>
      </c>
      <c r="E16" s="13" t="s">
        <v>7</v>
      </c>
      <c r="F16" s="131"/>
      <c r="G16" s="135" t="s">
        <v>138</v>
      </c>
      <c r="H16" s="135"/>
      <c r="I16" s="135"/>
      <c r="J16" s="135"/>
      <c r="L16" s="14"/>
    </row>
    <row r="17" spans="2:12" ht="151.19999999999999" customHeight="1">
      <c r="B17" s="146">
        <f>+'II parte'!G9</f>
        <v>42388</v>
      </c>
      <c r="C17" s="146"/>
      <c r="D17" s="77">
        <f>+'II parte'!H40</f>
        <v>42690</v>
      </c>
      <c r="E17" s="15">
        <f>+D17-B17</f>
        <v>302</v>
      </c>
      <c r="F17" s="131"/>
      <c r="G17" s="135"/>
      <c r="H17" s="135"/>
      <c r="I17" s="135"/>
      <c r="J17" s="135"/>
      <c r="L17" s="14"/>
    </row>
    <row r="18" spans="2:12">
      <c r="B18" s="131"/>
      <c r="C18" s="131"/>
      <c r="D18" s="131"/>
      <c r="E18" s="131"/>
      <c r="F18" s="131"/>
      <c r="G18" s="131"/>
      <c r="H18" s="131"/>
      <c r="I18" s="131"/>
      <c r="J18" s="131"/>
    </row>
    <row r="19" spans="2:12">
      <c r="B19" s="136" t="s">
        <v>65</v>
      </c>
      <c r="C19" s="137"/>
      <c r="D19" s="137"/>
      <c r="E19" s="137"/>
      <c r="F19" s="137"/>
      <c r="G19" s="137"/>
      <c r="H19" s="137"/>
      <c r="I19" s="137"/>
      <c r="J19" s="138"/>
    </row>
    <row r="20" spans="2:12" ht="17.399999999999999">
      <c r="B20" s="139"/>
      <c r="C20" s="140"/>
      <c r="D20" s="140"/>
      <c r="E20" s="140"/>
      <c r="F20" s="140"/>
      <c r="G20" s="140"/>
      <c r="H20" s="140"/>
      <c r="I20" s="140"/>
      <c r="J20" s="141"/>
      <c r="L20" s="14"/>
    </row>
    <row r="21" spans="2:12">
      <c r="B21" s="131"/>
      <c r="C21" s="131"/>
      <c r="D21" s="131"/>
      <c r="E21" s="131"/>
      <c r="F21" s="131"/>
      <c r="G21" s="131"/>
      <c r="H21" s="131"/>
      <c r="I21" s="131"/>
      <c r="J21" s="131"/>
    </row>
    <row r="22" spans="2:12" ht="35.1" customHeight="1">
      <c r="B22" s="136" t="s">
        <v>123</v>
      </c>
      <c r="C22" s="137"/>
      <c r="D22" s="137"/>
      <c r="E22" s="137"/>
      <c r="F22" s="137"/>
      <c r="G22" s="137"/>
      <c r="H22" s="137"/>
      <c r="I22" s="137"/>
      <c r="J22" s="138"/>
    </row>
    <row r="23" spans="2:12" ht="35.1" customHeight="1">
      <c r="B23" s="139"/>
      <c r="C23" s="140"/>
      <c r="D23" s="140"/>
      <c r="E23" s="140"/>
      <c r="F23" s="140"/>
      <c r="G23" s="140"/>
      <c r="H23" s="140"/>
      <c r="I23" s="140"/>
      <c r="J23" s="141"/>
      <c r="L23" s="14"/>
    </row>
    <row r="24" spans="2:12">
      <c r="B24" s="131"/>
      <c r="C24" s="131"/>
      <c r="D24" s="131"/>
      <c r="E24" s="131"/>
      <c r="F24" s="131"/>
      <c r="G24" s="131"/>
      <c r="H24" s="131"/>
      <c r="I24" s="131"/>
      <c r="J24" s="131"/>
    </row>
    <row r="25" spans="2:12" ht="17.399999999999999">
      <c r="B25" s="136" t="s">
        <v>98</v>
      </c>
      <c r="C25" s="137"/>
      <c r="D25" s="137"/>
      <c r="E25" s="137"/>
      <c r="F25" s="137"/>
      <c r="G25" s="137"/>
      <c r="H25" s="137"/>
      <c r="I25" s="137"/>
      <c r="J25" s="138"/>
      <c r="L25" s="14"/>
    </row>
    <row r="26" spans="2:12" ht="23.4" customHeight="1">
      <c r="B26" s="139"/>
      <c r="C26" s="140"/>
      <c r="D26" s="140"/>
      <c r="E26" s="140"/>
      <c r="F26" s="140"/>
      <c r="G26" s="140"/>
      <c r="H26" s="140"/>
      <c r="I26" s="140"/>
      <c r="J26" s="141"/>
    </row>
    <row r="27" spans="2:12">
      <c r="B27" s="131"/>
      <c r="C27" s="131"/>
      <c r="D27" s="131"/>
      <c r="E27" s="131"/>
      <c r="F27" s="131"/>
      <c r="G27" s="131"/>
      <c r="H27" s="131"/>
      <c r="I27" s="131"/>
      <c r="J27" s="131"/>
    </row>
    <row r="28" spans="2:12" ht="19.5" customHeight="1">
      <c r="B28" s="136" t="s">
        <v>99</v>
      </c>
      <c r="C28" s="137"/>
      <c r="D28" s="137"/>
      <c r="E28" s="137"/>
      <c r="F28" s="137"/>
      <c r="G28" s="137"/>
      <c r="H28" s="137"/>
      <c r="I28" s="137"/>
      <c r="J28" s="138"/>
    </row>
    <row r="29" spans="2:12" ht="21.6" customHeight="1">
      <c r="B29" s="139"/>
      <c r="C29" s="140"/>
      <c r="D29" s="140"/>
      <c r="E29" s="140"/>
      <c r="F29" s="140"/>
      <c r="G29" s="140"/>
      <c r="H29" s="140"/>
      <c r="I29" s="140"/>
      <c r="J29" s="141"/>
    </row>
    <row r="30" spans="2:12">
      <c r="B30" s="134"/>
      <c r="C30" s="134"/>
      <c r="D30" s="134"/>
      <c r="E30" s="134"/>
      <c r="F30" s="134"/>
      <c r="G30" s="134"/>
      <c r="H30" s="134"/>
      <c r="I30" s="134"/>
      <c r="J30" s="134"/>
    </row>
    <row r="31" spans="2:12" hidden="1"/>
  </sheetData>
  <mergeCells count="23">
    <mergeCell ref="B28:J29"/>
    <mergeCell ref="B30:J30"/>
    <mergeCell ref="B27:J27"/>
    <mergeCell ref="B24:J24"/>
    <mergeCell ref="B25:J26"/>
    <mergeCell ref="B12:J13"/>
    <mergeCell ref="B19:J20"/>
    <mergeCell ref="B22:J23"/>
    <mergeCell ref="B18:J18"/>
    <mergeCell ref="B21:J21"/>
    <mergeCell ref="F15:F17"/>
    <mergeCell ref="B14:J14"/>
    <mergeCell ref="G15:J15"/>
    <mergeCell ref="B16:C16"/>
    <mergeCell ref="G16:J17"/>
    <mergeCell ref="B17:C17"/>
    <mergeCell ref="B15:E15"/>
    <mergeCell ref="B11:J11"/>
    <mergeCell ref="B2:J2"/>
    <mergeCell ref="B4:J5"/>
    <mergeCell ref="B7:J10"/>
    <mergeCell ref="B6:J6"/>
    <mergeCell ref="B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9"/>
  <sheetViews>
    <sheetView showGridLines="0" topLeftCell="A31" zoomScaleNormal="100" workbookViewId="0">
      <selection activeCell="G40" sqref="G40"/>
    </sheetView>
  </sheetViews>
  <sheetFormatPr baseColWidth="10" defaultColWidth="3.109375" defaultRowHeight="16.8" outlineLevelRow="1"/>
  <cols>
    <col min="1" max="2" width="3" style="24" customWidth="1"/>
    <col min="3" max="4" width="3" style="69" customWidth="1"/>
    <col min="5" max="5" width="47.44140625" style="62" customWidth="1"/>
    <col min="6" max="6" width="21.44140625" style="62" customWidth="1"/>
    <col min="7" max="7" width="19.109375" style="70" customWidth="1"/>
    <col min="8" max="8" width="16.6640625" style="70" customWidth="1"/>
    <col min="9" max="9" width="8.5546875" style="71" customWidth="1"/>
    <col min="10" max="10" width="11.6640625" style="71" customWidth="1"/>
    <col min="11" max="11" width="13.109375" style="25" customWidth="1"/>
    <col min="12" max="12" width="7.109375" style="25" customWidth="1"/>
    <col min="13" max="13" width="13.33203125" style="25" customWidth="1"/>
    <col min="14" max="14" width="36.6640625" style="26" customWidth="1"/>
    <col min="15" max="16384" width="3.109375" style="24"/>
  </cols>
  <sheetData>
    <row r="2" spans="1:15" ht="13.95" customHeight="1">
      <c r="A2" s="156" t="s">
        <v>24</v>
      </c>
      <c r="B2" s="156"/>
      <c r="C2" s="156"/>
      <c r="D2" s="156"/>
      <c r="E2" s="156"/>
      <c r="F2" s="156"/>
      <c r="G2" s="156"/>
      <c r="H2" s="156"/>
      <c r="I2" s="156"/>
      <c r="J2" s="156"/>
      <c r="K2" s="156"/>
      <c r="L2" s="23"/>
      <c r="M2" s="23"/>
      <c r="N2" s="23"/>
    </row>
    <row r="3" spans="1:15" ht="21" customHeight="1">
      <c r="A3" s="156"/>
      <c r="B3" s="156"/>
      <c r="C3" s="156"/>
      <c r="D3" s="156"/>
      <c r="E3" s="156"/>
      <c r="F3" s="156"/>
      <c r="G3" s="156"/>
      <c r="H3" s="156"/>
      <c r="I3" s="156"/>
      <c r="J3" s="156"/>
      <c r="K3" s="156"/>
      <c r="L3" s="23"/>
      <c r="M3" s="23"/>
      <c r="N3" s="23"/>
    </row>
    <row r="4" spans="1:15" ht="18.75" customHeight="1">
      <c r="A4" s="156"/>
      <c r="B4" s="156"/>
      <c r="C4" s="156"/>
      <c r="D4" s="156"/>
      <c r="E4" s="156"/>
      <c r="F4" s="156"/>
      <c r="G4" s="156"/>
      <c r="H4" s="156"/>
      <c r="I4" s="156"/>
      <c r="J4" s="156"/>
      <c r="K4" s="156"/>
      <c r="L4" s="23"/>
      <c r="M4" s="23"/>
      <c r="N4" s="23"/>
    </row>
    <row r="5" spans="1:15">
      <c r="A5" s="156"/>
      <c r="B5" s="156"/>
      <c r="C5" s="156"/>
      <c r="D5" s="156"/>
      <c r="E5" s="156"/>
      <c r="F5" s="156"/>
      <c r="G5" s="156"/>
      <c r="H5" s="156"/>
      <c r="I5" s="156"/>
      <c r="J5" s="156"/>
      <c r="K5" s="156"/>
    </row>
    <row r="6" spans="1:15" ht="13.8">
      <c r="A6" s="27"/>
      <c r="B6" s="27"/>
      <c r="C6" s="73"/>
      <c r="D6" s="73"/>
      <c r="E6" s="58"/>
      <c r="F6" s="58"/>
      <c r="G6" s="59"/>
      <c r="H6" s="59"/>
      <c r="I6" s="56"/>
      <c r="J6" s="56"/>
      <c r="K6" s="16"/>
      <c r="L6" s="16"/>
      <c r="M6" s="16"/>
      <c r="N6" s="17"/>
    </row>
    <row r="7" spans="1:15" s="30" customFormat="1" ht="25.5" customHeight="1">
      <c r="A7" s="28" t="s">
        <v>8</v>
      </c>
      <c r="B7" s="28"/>
      <c r="C7" s="74"/>
      <c r="D7" s="74"/>
      <c r="E7" s="60" t="s">
        <v>25</v>
      </c>
      <c r="F7" s="60" t="s">
        <v>68</v>
      </c>
      <c r="G7" s="61" t="s">
        <v>2</v>
      </c>
      <c r="H7" s="61" t="s">
        <v>4</v>
      </c>
      <c r="I7" s="60" t="s">
        <v>7</v>
      </c>
      <c r="J7" s="60" t="s">
        <v>33</v>
      </c>
      <c r="K7" s="19" t="s">
        <v>3</v>
      </c>
      <c r="L7" s="18"/>
      <c r="M7" s="18"/>
      <c r="N7" s="29"/>
    </row>
    <row r="8" spans="1:15" ht="15.75" customHeight="1">
      <c r="B8" s="20"/>
      <c r="F8" s="63"/>
      <c r="G8" s="64"/>
      <c r="H8" s="64"/>
      <c r="I8" s="65"/>
      <c r="J8" s="65"/>
      <c r="K8" s="106">
        <f>+(K10+K21+K27)/3</f>
        <v>0.99333333333333329</v>
      </c>
      <c r="L8" s="20"/>
      <c r="M8" s="20"/>
      <c r="O8" s="25"/>
    </row>
    <row r="9" spans="1:15" s="41" customFormat="1" ht="43.2" customHeight="1">
      <c r="A9" s="39"/>
      <c r="B9" s="157" t="s">
        <v>128</v>
      </c>
      <c r="C9" s="157"/>
      <c r="D9" s="157"/>
      <c r="E9" s="157"/>
      <c r="F9" s="120"/>
      <c r="G9" s="55">
        <f>+G10</f>
        <v>42388</v>
      </c>
      <c r="H9" s="55">
        <f>+H27</f>
        <v>42690</v>
      </c>
      <c r="I9" s="66">
        <f>+H9-G9</f>
        <v>302</v>
      </c>
      <c r="J9" s="66">
        <f>+J21+J27+J10</f>
        <v>169</v>
      </c>
      <c r="K9" s="91"/>
      <c r="L9" s="21"/>
      <c r="M9" s="22"/>
      <c r="N9" s="40"/>
    </row>
    <row r="10" spans="1:15" s="38" customFormat="1" ht="15">
      <c r="A10" s="34"/>
      <c r="B10" s="94"/>
      <c r="C10" s="102" t="s">
        <v>101</v>
      </c>
      <c r="D10" s="95"/>
      <c r="E10" s="96"/>
      <c r="F10" s="97"/>
      <c r="G10" s="98">
        <f>+G12</f>
        <v>42388</v>
      </c>
      <c r="H10" s="98">
        <f>+H19</f>
        <v>42423</v>
      </c>
      <c r="I10" s="100">
        <f>+H10-G10</f>
        <v>35</v>
      </c>
      <c r="J10" s="99">
        <v>30</v>
      </c>
      <c r="K10" s="90">
        <f>+K11+K15</f>
        <v>1</v>
      </c>
      <c r="L10" s="35"/>
      <c r="M10" s="36"/>
      <c r="N10" s="37"/>
    </row>
    <row r="11" spans="1:15" s="38" customFormat="1" ht="13.2" outlineLevel="1">
      <c r="A11" s="34"/>
      <c r="B11" s="34"/>
      <c r="C11" s="75"/>
      <c r="D11" s="111" t="s">
        <v>108</v>
      </c>
      <c r="E11" s="67"/>
      <c r="G11" s="46"/>
      <c r="H11" s="46"/>
      <c r="I11" s="72">
        <v>1</v>
      </c>
      <c r="J11" s="56"/>
      <c r="K11" s="101">
        <f>+K12+K13+K14</f>
        <v>0.5</v>
      </c>
      <c r="L11" s="35"/>
      <c r="M11" s="36"/>
      <c r="N11" s="37"/>
    </row>
    <row r="12" spans="1:15" s="38" customFormat="1" ht="52.8" outlineLevel="1">
      <c r="A12" s="34"/>
      <c r="B12" s="34"/>
      <c r="C12" s="75"/>
      <c r="D12" s="75"/>
      <c r="E12" s="68" t="s">
        <v>120</v>
      </c>
      <c r="F12" s="115" t="s">
        <v>102</v>
      </c>
      <c r="G12" s="46">
        <v>42388</v>
      </c>
      <c r="H12" s="46">
        <v>42405</v>
      </c>
      <c r="I12" s="116">
        <f>+H12-G12</f>
        <v>17</v>
      </c>
      <c r="J12" s="56">
        <v>14</v>
      </c>
      <c r="K12" s="93">
        <v>0.16666666666666669</v>
      </c>
      <c r="L12" s="35"/>
      <c r="M12" s="36"/>
      <c r="N12" s="37"/>
    </row>
    <row r="13" spans="1:15" s="38" customFormat="1" ht="13.2" outlineLevel="1">
      <c r="A13" s="34"/>
      <c r="B13" s="34"/>
      <c r="C13" s="75"/>
      <c r="D13" s="75"/>
      <c r="E13" s="68" t="s">
        <v>104</v>
      </c>
      <c r="F13" s="44" t="s">
        <v>114</v>
      </c>
      <c r="G13" s="46">
        <v>42401</v>
      </c>
      <c r="H13" s="46">
        <v>42405</v>
      </c>
      <c r="I13" s="116">
        <f t="shared" ref="I13:I20" si="0">+H13-G13</f>
        <v>4</v>
      </c>
      <c r="J13" s="56">
        <v>5</v>
      </c>
      <c r="K13" s="93">
        <v>0.16666666666666669</v>
      </c>
      <c r="L13" s="35"/>
      <c r="M13" s="36"/>
      <c r="N13" s="37"/>
    </row>
    <row r="14" spans="1:15" s="38" customFormat="1" ht="13.2" outlineLevel="1">
      <c r="A14" s="34"/>
      <c r="B14" s="34"/>
      <c r="C14" s="75"/>
      <c r="D14" s="75"/>
      <c r="E14" s="67" t="s">
        <v>105</v>
      </c>
      <c r="F14" s="44" t="s">
        <v>114</v>
      </c>
      <c r="G14" s="46">
        <v>42408</v>
      </c>
      <c r="H14" s="46">
        <v>42416</v>
      </c>
      <c r="I14" s="116">
        <f t="shared" si="0"/>
        <v>8</v>
      </c>
      <c r="J14" s="56">
        <v>7</v>
      </c>
      <c r="K14" s="93">
        <v>0.16666666666666669</v>
      </c>
      <c r="L14" s="35"/>
      <c r="M14" s="36"/>
      <c r="N14" s="37"/>
    </row>
    <row r="15" spans="1:15" s="38" customFormat="1" ht="13.2" outlineLevel="1">
      <c r="A15" s="34"/>
      <c r="B15" s="34"/>
      <c r="C15" s="67"/>
      <c r="D15" s="111" t="s">
        <v>107</v>
      </c>
      <c r="E15" s="67"/>
      <c r="F15" s="44"/>
      <c r="G15" s="46"/>
      <c r="H15" s="46"/>
      <c r="I15" s="116"/>
      <c r="J15" s="56"/>
      <c r="K15" s="101">
        <v>0.5</v>
      </c>
      <c r="L15" s="35"/>
      <c r="M15" s="36"/>
      <c r="N15" s="37"/>
    </row>
    <row r="16" spans="1:15" s="38" customFormat="1" ht="26.4" outlineLevel="1">
      <c r="A16" s="34"/>
      <c r="B16" s="34"/>
      <c r="C16" s="75"/>
      <c r="D16" s="75"/>
      <c r="E16" s="68" t="s">
        <v>106</v>
      </c>
      <c r="F16" s="44" t="s">
        <v>119</v>
      </c>
      <c r="G16" s="46">
        <v>42408</v>
      </c>
      <c r="H16" s="46">
        <v>42411</v>
      </c>
      <c r="I16" s="116">
        <f>+H16-G16</f>
        <v>3</v>
      </c>
      <c r="J16" s="56">
        <v>4</v>
      </c>
      <c r="K16" s="93">
        <v>0.1</v>
      </c>
      <c r="L16" s="35"/>
      <c r="M16" s="36"/>
      <c r="N16" s="37"/>
    </row>
    <row r="17" spans="1:14" s="38" customFormat="1" ht="52.8" outlineLevel="1">
      <c r="A17" s="34"/>
      <c r="B17" s="34"/>
      <c r="C17" s="75"/>
      <c r="D17" s="75"/>
      <c r="E17" s="68" t="s">
        <v>124</v>
      </c>
      <c r="F17" s="115" t="s">
        <v>102</v>
      </c>
      <c r="G17" s="46">
        <v>42417</v>
      </c>
      <c r="H17" s="46">
        <v>42429</v>
      </c>
      <c r="I17" s="116">
        <f t="shared" si="0"/>
        <v>12</v>
      </c>
      <c r="J17" s="56">
        <v>9</v>
      </c>
      <c r="K17" s="93">
        <v>0.1</v>
      </c>
      <c r="L17" s="35"/>
      <c r="M17" s="36"/>
      <c r="N17" s="37"/>
    </row>
    <row r="18" spans="1:14" s="38" customFormat="1" ht="13.2" outlineLevel="1">
      <c r="A18" s="34"/>
      <c r="B18" s="34"/>
      <c r="C18" s="75"/>
      <c r="E18" s="38" t="s">
        <v>109</v>
      </c>
      <c r="F18" s="44" t="s">
        <v>114</v>
      </c>
      <c r="G18" s="46">
        <v>42417</v>
      </c>
      <c r="H18" s="46">
        <v>42423</v>
      </c>
      <c r="I18" s="116">
        <f t="shared" si="0"/>
        <v>6</v>
      </c>
      <c r="J18" s="56">
        <v>5</v>
      </c>
      <c r="K18" s="93">
        <v>0.1</v>
      </c>
      <c r="L18" s="35"/>
      <c r="M18" s="36"/>
      <c r="N18" s="37"/>
    </row>
    <row r="19" spans="1:14" s="38" customFormat="1" ht="13.2" outlineLevel="1">
      <c r="A19" s="34"/>
      <c r="B19" s="34"/>
      <c r="C19" s="75"/>
      <c r="E19" s="38" t="s">
        <v>110</v>
      </c>
      <c r="F19" s="44" t="s">
        <v>114</v>
      </c>
      <c r="G19" s="46">
        <v>42417</v>
      </c>
      <c r="H19" s="46">
        <v>42423</v>
      </c>
      <c r="I19" s="116">
        <f t="shared" si="0"/>
        <v>6</v>
      </c>
      <c r="J19" s="56">
        <v>5</v>
      </c>
      <c r="K19" s="93">
        <v>0.1</v>
      </c>
      <c r="L19" s="35"/>
      <c r="M19" s="36"/>
      <c r="N19" s="37"/>
    </row>
    <row r="20" spans="1:14" s="38" customFormat="1" ht="26.4" outlineLevel="1">
      <c r="A20" s="34"/>
      <c r="B20" s="34"/>
      <c r="C20" s="75"/>
      <c r="E20" s="38" t="s">
        <v>122</v>
      </c>
      <c r="F20" s="44" t="s">
        <v>121</v>
      </c>
      <c r="G20" s="46">
        <v>42388</v>
      </c>
      <c r="H20" s="46">
        <v>42398</v>
      </c>
      <c r="I20" s="116">
        <f t="shared" si="0"/>
        <v>10</v>
      </c>
      <c r="J20" s="56">
        <v>9</v>
      </c>
      <c r="K20" s="93">
        <v>0.1</v>
      </c>
      <c r="L20" s="35"/>
      <c r="M20" s="36"/>
      <c r="N20" s="37"/>
    </row>
    <row r="21" spans="1:14" s="38" customFormat="1" ht="15">
      <c r="A21" s="34"/>
      <c r="B21" s="94"/>
      <c r="C21" s="102" t="s">
        <v>117</v>
      </c>
      <c r="D21" s="96"/>
      <c r="E21" s="96"/>
      <c r="F21" s="97"/>
      <c r="G21" s="98">
        <f>+G23</f>
        <v>42430</v>
      </c>
      <c r="H21" s="98">
        <f>+H26</f>
        <v>42475</v>
      </c>
      <c r="I21" s="100">
        <f>+H21-G21</f>
        <v>45</v>
      </c>
      <c r="J21" s="100">
        <f>+SUM(J23:J26)</f>
        <v>21</v>
      </c>
      <c r="K21" s="90">
        <f>+K22+K23+K24+K25+K26</f>
        <v>1</v>
      </c>
      <c r="L21" s="35"/>
      <c r="M21" s="36"/>
      <c r="N21" s="37"/>
    </row>
    <row r="22" spans="1:14" s="38" customFormat="1" ht="13.2" outlineLevel="1">
      <c r="A22" s="34"/>
      <c r="B22" s="34"/>
      <c r="C22" s="75"/>
      <c r="D22" s="111" t="s">
        <v>103</v>
      </c>
      <c r="E22" s="68"/>
      <c r="F22" s="44"/>
      <c r="G22" s="46"/>
      <c r="H22" s="46"/>
      <c r="I22" s="72">
        <v>1</v>
      </c>
      <c r="J22" s="56"/>
      <c r="K22" s="92">
        <v>0.2</v>
      </c>
      <c r="L22" s="35"/>
      <c r="M22" s="36"/>
      <c r="N22" s="37"/>
    </row>
    <row r="23" spans="1:14" s="38" customFormat="1" ht="58.2" customHeight="1" outlineLevel="1">
      <c r="A23" s="34"/>
      <c r="B23" s="34"/>
      <c r="C23" s="75"/>
      <c r="D23" s="111"/>
      <c r="E23" s="68" t="s">
        <v>111</v>
      </c>
      <c r="F23" s="44" t="s">
        <v>115</v>
      </c>
      <c r="G23" s="46">
        <v>42430</v>
      </c>
      <c r="H23" s="46">
        <v>42447</v>
      </c>
      <c r="I23" s="116">
        <f>+H23-G23</f>
        <v>17</v>
      </c>
      <c r="J23" s="56">
        <v>14</v>
      </c>
      <c r="K23" s="92">
        <v>0.2</v>
      </c>
      <c r="L23" s="35"/>
      <c r="M23" s="36"/>
      <c r="N23" s="37"/>
    </row>
    <row r="24" spans="1:14" s="38" customFormat="1" ht="13.2" outlineLevel="1">
      <c r="A24" s="34"/>
      <c r="B24" s="34"/>
      <c r="C24" s="75"/>
      <c r="D24" s="111"/>
      <c r="E24" s="68" t="s">
        <v>112</v>
      </c>
      <c r="F24" s="44" t="s">
        <v>114</v>
      </c>
      <c r="G24" s="46">
        <v>42464</v>
      </c>
      <c r="H24" s="46">
        <v>42468</v>
      </c>
      <c r="I24" s="116">
        <f t="shared" ref="I24:I26" si="1">+H24-G24</f>
        <v>4</v>
      </c>
      <c r="J24" s="56">
        <v>5</v>
      </c>
      <c r="K24" s="92">
        <v>0.2</v>
      </c>
      <c r="L24" s="35"/>
      <c r="M24" s="36"/>
      <c r="N24" s="37"/>
    </row>
    <row r="25" spans="1:14" s="38" customFormat="1" ht="26.4" outlineLevel="1">
      <c r="A25" s="34"/>
      <c r="B25" s="34"/>
      <c r="C25" s="75"/>
      <c r="D25" s="111"/>
      <c r="E25" s="68" t="s">
        <v>113</v>
      </c>
      <c r="F25" s="44" t="s">
        <v>69</v>
      </c>
      <c r="G25" s="46">
        <v>42472</v>
      </c>
      <c r="H25" s="46">
        <v>42472</v>
      </c>
      <c r="I25" s="116">
        <f>+H25-G25</f>
        <v>0</v>
      </c>
      <c r="J25" s="56">
        <v>1</v>
      </c>
      <c r="K25" s="92">
        <v>0.2</v>
      </c>
      <c r="L25" s="35"/>
      <c r="M25" s="36"/>
      <c r="N25" s="37"/>
    </row>
    <row r="26" spans="1:14" s="38" customFormat="1" ht="26.4" outlineLevel="1">
      <c r="A26" s="34"/>
      <c r="B26" s="34"/>
      <c r="C26" s="75"/>
      <c r="D26" s="111"/>
      <c r="E26" s="68" t="s">
        <v>116</v>
      </c>
      <c r="F26" s="44" t="s">
        <v>70</v>
      </c>
      <c r="G26" s="46">
        <v>42475</v>
      </c>
      <c r="H26" s="46">
        <v>42475</v>
      </c>
      <c r="I26" s="116">
        <f t="shared" si="1"/>
        <v>0</v>
      </c>
      <c r="J26" s="56">
        <v>1</v>
      </c>
      <c r="K26" s="92">
        <v>0.2</v>
      </c>
      <c r="L26" s="35"/>
      <c r="M26" s="36"/>
      <c r="N26" s="37"/>
    </row>
    <row r="27" spans="1:14" s="54" customFormat="1" ht="34.950000000000003" customHeight="1">
      <c r="A27" s="52"/>
      <c r="B27" s="102" t="s">
        <v>32</v>
      </c>
      <c r="C27" s="94"/>
      <c r="D27" s="94"/>
      <c r="E27" s="103"/>
      <c r="F27" s="97"/>
      <c r="G27" s="104">
        <f>+G28</f>
        <v>42478</v>
      </c>
      <c r="H27" s="104">
        <f>+H40</f>
        <v>42690</v>
      </c>
      <c r="I27" s="99">
        <f>+H27-G27</f>
        <v>212</v>
      </c>
      <c r="J27" s="99">
        <f>+J28</f>
        <v>118</v>
      </c>
      <c r="K27" s="90">
        <f>+K28+K29+K30+K31+K32+K33+K34+K36+K37</f>
        <v>0.98</v>
      </c>
      <c r="L27" s="47"/>
      <c r="M27" s="48"/>
      <c r="N27" s="53"/>
    </row>
    <row r="28" spans="1:14" s="54" customFormat="1" ht="29.4" customHeight="1" outlineLevel="1">
      <c r="A28" s="52"/>
      <c r="B28" s="45"/>
      <c r="C28" s="75"/>
      <c r="D28" s="111"/>
      <c r="E28" s="112" t="s">
        <v>76</v>
      </c>
      <c r="F28" s="44" t="s">
        <v>125</v>
      </c>
      <c r="G28" s="46">
        <v>42478</v>
      </c>
      <c r="H28" s="46">
        <v>42632</v>
      </c>
      <c r="I28" s="116">
        <f>+H28-G28</f>
        <v>154</v>
      </c>
      <c r="J28" s="56">
        <f>12+22+22+20+21+21</f>
        <v>118</v>
      </c>
      <c r="K28" s="110">
        <v>0.1</v>
      </c>
      <c r="L28" s="47"/>
      <c r="M28" s="48"/>
      <c r="N28" s="53"/>
    </row>
    <row r="29" spans="1:14" s="54" customFormat="1" ht="26.4" outlineLevel="1">
      <c r="A29" s="52"/>
      <c r="B29" s="45"/>
      <c r="C29" s="75"/>
      <c r="D29" s="75"/>
      <c r="E29" s="112" t="s">
        <v>72</v>
      </c>
      <c r="F29" s="44" t="s">
        <v>70</v>
      </c>
      <c r="G29" s="46">
        <v>42478</v>
      </c>
      <c r="H29" s="46">
        <v>42632</v>
      </c>
      <c r="I29" s="116">
        <f t="shared" ref="I29:I36" si="2">+H29-G29</f>
        <v>154</v>
      </c>
      <c r="J29" s="56">
        <v>118</v>
      </c>
      <c r="K29" s="110">
        <v>0.1</v>
      </c>
      <c r="L29" s="47"/>
      <c r="M29" s="48"/>
      <c r="N29" s="53"/>
    </row>
    <row r="30" spans="1:14" s="54" customFormat="1" ht="26.4" outlineLevel="1">
      <c r="A30" s="52"/>
      <c r="B30" s="45"/>
      <c r="C30" s="75"/>
      <c r="D30" s="75"/>
      <c r="E30" s="112" t="s">
        <v>73</v>
      </c>
      <c r="F30" s="44" t="s">
        <v>118</v>
      </c>
      <c r="G30" s="46">
        <v>42551</v>
      </c>
      <c r="H30" s="46">
        <v>42572</v>
      </c>
      <c r="I30" s="116">
        <f t="shared" si="2"/>
        <v>21</v>
      </c>
      <c r="J30" s="56">
        <v>16</v>
      </c>
      <c r="K30" s="110">
        <v>0.1</v>
      </c>
      <c r="L30" s="47"/>
      <c r="M30" s="48"/>
      <c r="N30" s="53"/>
    </row>
    <row r="31" spans="1:14" s="54" customFormat="1" ht="15" outlineLevel="1">
      <c r="A31" s="52"/>
      <c r="B31" s="45"/>
      <c r="C31" s="75"/>
      <c r="D31" s="75"/>
      <c r="E31" s="112" t="s">
        <v>132</v>
      </c>
      <c r="F31" s="44" t="s">
        <v>126</v>
      </c>
      <c r="G31" s="46">
        <v>42604</v>
      </c>
      <c r="H31" s="46">
        <v>42705</v>
      </c>
      <c r="I31" s="116">
        <f t="shared" si="2"/>
        <v>101</v>
      </c>
      <c r="J31" s="56">
        <v>73</v>
      </c>
      <c r="K31" s="110">
        <v>0.1</v>
      </c>
      <c r="L31" s="47"/>
      <c r="M31" s="48"/>
      <c r="N31" s="53"/>
    </row>
    <row r="32" spans="1:14" s="54" customFormat="1" ht="15" outlineLevel="1">
      <c r="A32" s="52"/>
      <c r="B32" s="45"/>
      <c r="C32" s="75"/>
      <c r="D32" s="75"/>
      <c r="E32" s="112" t="s">
        <v>75</v>
      </c>
      <c r="F32" s="44" t="s">
        <v>126</v>
      </c>
      <c r="G32" s="46">
        <v>42599</v>
      </c>
      <c r="H32" s="46">
        <v>42705</v>
      </c>
      <c r="I32" s="116">
        <f t="shared" si="2"/>
        <v>106</v>
      </c>
      <c r="J32" s="56">
        <v>81</v>
      </c>
      <c r="K32" s="110">
        <v>0.1</v>
      </c>
      <c r="L32" s="47"/>
      <c r="M32" s="48"/>
      <c r="N32" s="53"/>
    </row>
    <row r="33" spans="1:32" s="54" customFormat="1" ht="26.4" outlineLevel="1">
      <c r="A33" s="52"/>
      <c r="B33" s="45"/>
      <c r="C33" s="75"/>
      <c r="D33" s="75"/>
      <c r="E33" s="112" t="s">
        <v>130</v>
      </c>
      <c r="F33" s="44" t="s">
        <v>118</v>
      </c>
      <c r="G33" s="46">
        <v>42632</v>
      </c>
      <c r="H33" s="46">
        <v>42636</v>
      </c>
      <c r="I33" s="116">
        <f t="shared" si="2"/>
        <v>4</v>
      </c>
      <c r="J33" s="56">
        <v>5</v>
      </c>
      <c r="K33" s="110">
        <v>0.1</v>
      </c>
      <c r="L33" s="47"/>
      <c r="M33" s="48"/>
      <c r="N33" s="53"/>
    </row>
    <row r="34" spans="1:32" s="54" customFormat="1" ht="15" outlineLevel="1">
      <c r="A34" s="52"/>
      <c r="B34" s="45"/>
      <c r="C34" s="75"/>
      <c r="D34" s="75"/>
      <c r="E34" s="112" t="s">
        <v>77</v>
      </c>
      <c r="F34" s="44" t="s">
        <v>129</v>
      </c>
      <c r="G34" s="46">
        <v>42527</v>
      </c>
      <c r="H34" s="46">
        <v>42606</v>
      </c>
      <c r="I34" s="116">
        <f t="shared" si="2"/>
        <v>79</v>
      </c>
      <c r="J34" s="56">
        <v>55</v>
      </c>
      <c r="K34" s="122">
        <v>0.08</v>
      </c>
      <c r="L34" s="47"/>
      <c r="M34" s="48"/>
      <c r="N34" s="53"/>
    </row>
    <row r="35" spans="1:32" s="54" customFormat="1" ht="15" outlineLevel="1">
      <c r="A35" s="52"/>
      <c r="B35" s="45"/>
      <c r="C35" s="75"/>
      <c r="D35" s="75"/>
      <c r="E35" s="112" t="s">
        <v>133</v>
      </c>
      <c r="F35" s="44" t="s">
        <v>114</v>
      </c>
      <c r="G35" s="46">
        <v>42478</v>
      </c>
      <c r="H35" s="46">
        <v>42622</v>
      </c>
      <c r="I35" s="116">
        <f t="shared" si="2"/>
        <v>144</v>
      </c>
      <c r="J35" s="56">
        <v>40</v>
      </c>
      <c r="K35" s="122">
        <v>0.1</v>
      </c>
      <c r="L35" s="47"/>
      <c r="M35" s="48"/>
      <c r="N35" s="53"/>
    </row>
    <row r="36" spans="1:32" s="54" customFormat="1" ht="15" outlineLevel="1">
      <c r="A36" s="52"/>
      <c r="B36" s="45"/>
      <c r="C36" s="75"/>
      <c r="D36" s="75"/>
      <c r="E36" s="112" t="s">
        <v>74</v>
      </c>
      <c r="F36" s="44" t="s">
        <v>131</v>
      </c>
      <c r="G36" s="46">
        <v>42608</v>
      </c>
      <c r="H36" s="46">
        <v>42620</v>
      </c>
      <c r="I36" s="116">
        <f t="shared" si="2"/>
        <v>12</v>
      </c>
      <c r="J36" s="56">
        <v>10</v>
      </c>
      <c r="K36" s="110">
        <v>0.1</v>
      </c>
      <c r="L36" s="47"/>
      <c r="M36" s="48"/>
      <c r="N36" s="53"/>
    </row>
    <row r="37" spans="1:32" s="54" customFormat="1" ht="15" outlineLevel="1">
      <c r="A37" s="52"/>
      <c r="B37" s="45"/>
      <c r="C37" s="75"/>
      <c r="D37" s="75"/>
      <c r="E37" s="121" t="s">
        <v>137</v>
      </c>
      <c r="F37" s="44"/>
      <c r="G37" s="46"/>
      <c r="H37" s="46"/>
      <c r="I37" s="116"/>
      <c r="J37" s="56"/>
      <c r="K37" s="110">
        <f>+K38+K39+K40</f>
        <v>0.2</v>
      </c>
      <c r="L37" s="47"/>
      <c r="M37" s="48"/>
      <c r="N37" s="53"/>
    </row>
    <row r="38" spans="1:32" s="54" customFormat="1" ht="26.4" outlineLevel="1">
      <c r="A38" s="52"/>
      <c r="B38" s="45"/>
      <c r="C38" s="75"/>
      <c r="D38" s="75"/>
      <c r="E38" s="112" t="s">
        <v>134</v>
      </c>
      <c r="F38" s="44" t="s">
        <v>125</v>
      </c>
      <c r="G38" s="46">
        <v>42632</v>
      </c>
      <c r="H38" s="46">
        <v>42632</v>
      </c>
      <c r="I38" s="116">
        <f>+H38-G38</f>
        <v>0</v>
      </c>
      <c r="J38" s="56">
        <v>1</v>
      </c>
      <c r="K38" s="110">
        <v>0.1</v>
      </c>
      <c r="L38" s="47"/>
      <c r="M38" s="48"/>
      <c r="N38" s="53"/>
    </row>
    <row r="39" spans="1:32" s="54" customFormat="1" ht="26.4" outlineLevel="1">
      <c r="A39" s="52"/>
      <c r="B39" s="45"/>
      <c r="C39" s="75"/>
      <c r="D39" s="75"/>
      <c r="E39" s="112" t="s">
        <v>135</v>
      </c>
      <c r="F39" s="44" t="s">
        <v>125</v>
      </c>
      <c r="G39" s="46">
        <v>42660</v>
      </c>
      <c r="H39" s="46">
        <v>42660</v>
      </c>
      <c r="I39" s="116">
        <f>+H39-G39</f>
        <v>0</v>
      </c>
      <c r="J39" s="56">
        <v>1</v>
      </c>
      <c r="K39" s="110">
        <v>0.1</v>
      </c>
      <c r="L39" s="47"/>
      <c r="M39" s="48"/>
      <c r="N39" s="53"/>
    </row>
    <row r="40" spans="1:32" ht="26.4" outlineLevel="1">
      <c r="E40" s="112" t="s">
        <v>136</v>
      </c>
      <c r="F40" s="44" t="s">
        <v>125</v>
      </c>
      <c r="G40" s="46">
        <v>42690</v>
      </c>
      <c r="H40" s="46">
        <v>42690</v>
      </c>
      <c r="I40" s="116">
        <f>+H40-G40</f>
        <v>0</v>
      </c>
      <c r="J40" s="56">
        <v>1</v>
      </c>
      <c r="K40" s="110">
        <v>0</v>
      </c>
      <c r="L40" s="57"/>
      <c r="M40" s="57"/>
      <c r="N40" s="57"/>
      <c r="O40" s="57"/>
      <c r="P40" s="57"/>
      <c r="Q40" s="49"/>
    </row>
    <row r="41" spans="1:32" s="49" customFormat="1" ht="13.8">
      <c r="C41" s="69"/>
      <c r="D41" s="69"/>
      <c r="E41" s="69"/>
      <c r="F41" s="105"/>
      <c r="G41" s="69"/>
      <c r="H41" s="69"/>
      <c r="I41" s="69"/>
      <c r="J41" s="69"/>
      <c r="K41" s="50"/>
      <c r="L41" s="50"/>
      <c r="M41" s="50"/>
      <c r="N41" s="51"/>
    </row>
    <row r="42" spans="1:32" ht="27" customHeight="1">
      <c r="E42" s="147" t="s">
        <v>26</v>
      </c>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9"/>
    </row>
    <row r="43" spans="1:32" ht="27" customHeight="1">
      <c r="E43" s="150"/>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2"/>
    </row>
    <row r="44" spans="1:32" ht="27" customHeight="1">
      <c r="E44" s="150"/>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2"/>
    </row>
    <row r="45" spans="1:32" ht="27" customHeight="1">
      <c r="E45" s="150"/>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2"/>
    </row>
    <row r="46" spans="1:32" ht="27" customHeight="1">
      <c r="E46" s="150"/>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2"/>
    </row>
    <row r="47" spans="1:32" ht="27" customHeight="1">
      <c r="E47" s="150"/>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2"/>
    </row>
    <row r="48" spans="1:32" ht="27" customHeight="1">
      <c r="E48" s="150"/>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2"/>
    </row>
    <row r="49" spans="5:32" ht="27" customHeight="1">
      <c r="E49" s="153"/>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5"/>
    </row>
  </sheetData>
  <mergeCells count="3">
    <mergeCell ref="E42:AF49"/>
    <mergeCell ref="A2:K5"/>
    <mergeCell ref="B9:E9"/>
  </mergeCells>
  <conditionalFormatting sqref="K41:N41">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opLeftCell="A2" workbookViewId="0">
      <selection activeCell="B24" sqref="B24"/>
    </sheetView>
  </sheetViews>
  <sheetFormatPr baseColWidth="10" defaultColWidth="12.44140625" defaultRowHeight="15.6"/>
  <cols>
    <col min="1" max="1" width="12.44140625" style="1"/>
    <col min="2" max="2" width="33" style="9" customWidth="1"/>
    <col min="3" max="3" width="39.6640625" style="1" customWidth="1"/>
    <col min="4" max="4" width="33" style="1" customWidth="1"/>
    <col min="5" max="5" width="37.33203125" style="1" customWidth="1"/>
    <col min="6" max="16384" width="12.44140625" style="1"/>
  </cols>
  <sheetData>
    <row r="1" spans="2:5">
      <c r="B1" s="169" t="s">
        <v>9</v>
      </c>
      <c r="C1" s="169"/>
      <c r="D1" s="169"/>
      <c r="E1" s="169"/>
    </row>
    <row r="2" spans="2:5" ht="16.2" thickBot="1">
      <c r="B2" s="170"/>
      <c r="C2" s="170"/>
      <c r="D2" s="170"/>
      <c r="E2" s="170"/>
    </row>
    <row r="3" spans="2:5" ht="186" customHeight="1" thickBot="1">
      <c r="B3" s="2" t="s">
        <v>19</v>
      </c>
      <c r="C3" s="43" t="s">
        <v>100</v>
      </c>
      <c r="D3" s="118" t="s">
        <v>62</v>
      </c>
      <c r="E3" s="119">
        <f>+'II parte'!H40</f>
        <v>42690</v>
      </c>
    </row>
    <row r="4" spans="2:5" ht="138">
      <c r="B4" s="3" t="s">
        <v>20</v>
      </c>
      <c r="C4" s="31" t="s">
        <v>127</v>
      </c>
      <c r="D4" s="4" t="s">
        <v>21</v>
      </c>
      <c r="E4" s="117" t="s">
        <v>139</v>
      </c>
    </row>
    <row r="5" spans="2:5" ht="81" customHeight="1">
      <c r="B5" s="5" t="s">
        <v>10</v>
      </c>
      <c r="C5" s="31" t="s">
        <v>63</v>
      </c>
      <c r="D5" s="4" t="s">
        <v>11</v>
      </c>
      <c r="E5" s="88" t="s">
        <v>67</v>
      </c>
    </row>
    <row r="6" spans="2:5" ht="75" customHeight="1">
      <c r="B6" s="5" t="s">
        <v>22</v>
      </c>
      <c r="C6" s="113">
        <v>42678</v>
      </c>
      <c r="D6" s="4" t="s">
        <v>12</v>
      </c>
      <c r="E6" s="114">
        <f>+'II parte'!K8</f>
        <v>0.99333333333333329</v>
      </c>
    </row>
    <row r="7" spans="2:5" ht="75" customHeight="1" thickBot="1">
      <c r="B7" s="3" t="s">
        <v>28</v>
      </c>
      <c r="C7" s="42" t="s">
        <v>71</v>
      </c>
      <c r="D7" s="32" t="s">
        <v>29</v>
      </c>
      <c r="E7" s="33" t="s">
        <v>30</v>
      </c>
    </row>
    <row r="8" spans="2:5" ht="16.95" customHeight="1">
      <c r="B8" s="171" t="s">
        <v>13</v>
      </c>
      <c r="C8" s="172"/>
      <c r="D8" s="172" t="s">
        <v>14</v>
      </c>
      <c r="E8" s="173"/>
    </row>
    <row r="9" spans="2:5" ht="219.6" customHeight="1">
      <c r="B9" s="174" t="s">
        <v>78</v>
      </c>
      <c r="C9" s="175"/>
      <c r="D9" s="176" t="s">
        <v>140</v>
      </c>
      <c r="E9" s="177"/>
    </row>
    <row r="10" spans="2:5" ht="99" customHeight="1">
      <c r="B10" s="6" t="s">
        <v>31</v>
      </c>
      <c r="C10" s="7" t="s">
        <v>27</v>
      </c>
      <c r="D10" s="158" t="s">
        <v>15</v>
      </c>
      <c r="E10" s="159"/>
    </row>
    <row r="11" spans="2:5" ht="69.900000000000006" customHeight="1">
      <c r="B11" s="8" t="s">
        <v>16</v>
      </c>
      <c r="C11" s="7" t="s">
        <v>27</v>
      </c>
      <c r="D11" s="158" t="s">
        <v>15</v>
      </c>
      <c r="E11" s="159"/>
    </row>
    <row r="12" spans="2:5" ht="27" customHeight="1">
      <c r="B12" s="160" t="s">
        <v>17</v>
      </c>
      <c r="C12" s="161"/>
      <c r="D12" s="161"/>
      <c r="E12" s="162"/>
    </row>
    <row r="13" spans="2:5" ht="126" customHeight="1" thickBot="1">
      <c r="B13" s="163" t="s">
        <v>141</v>
      </c>
      <c r="C13" s="164"/>
      <c r="D13" s="164"/>
      <c r="E13" s="165"/>
    </row>
    <row r="14" spans="2:5" ht="33" customHeight="1" thickBot="1">
      <c r="B14" s="166" t="s">
        <v>18</v>
      </c>
      <c r="C14" s="167"/>
      <c r="D14" s="167"/>
      <c r="E14" s="168"/>
    </row>
  </sheetData>
  <mergeCells count="10">
    <mergeCell ref="D11:E11"/>
    <mergeCell ref="B12:E12"/>
    <mergeCell ref="B13:E13"/>
    <mergeCell ref="B14:E14"/>
    <mergeCell ref="B1:E2"/>
    <mergeCell ref="B8:C8"/>
    <mergeCell ref="D8:E8"/>
    <mergeCell ref="B9:C9"/>
    <mergeCell ref="D9:E9"/>
    <mergeCell ref="D10:E10"/>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Roles</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2016-11-07T16:08:37Z</dcterms:modified>
</cp:coreProperties>
</file>