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Trabajos especiales\Proyecto estratégico-Trámites\Cronogramas PMR- MEIC\"/>
    </mc:Choice>
  </mc:AlternateContent>
  <bookViews>
    <workbookView xWindow="0" yWindow="0" windowWidth="20490" windowHeight="6930" activeTab="3"/>
  </bookViews>
  <sheets>
    <sheet name="Grupos Vinculados" sheetId="12" r:id="rId1"/>
    <sheet name="I parte" sheetId="16" r:id="rId2"/>
    <sheet name="II parte" sheetId="19" r:id="rId3"/>
    <sheet name="seguimiento" sheetId="9" r:id="rId4"/>
  </sheets>
  <definedNames>
    <definedName name="A" localSheetId="2">#REF!</definedName>
    <definedName name="A">#REF!</definedName>
    <definedName name="copia">(je*(#REF!&gt;0))*'II parte'!hoja</definedName>
    <definedName name="ExcesoPorcentajeCompletado" localSheetId="0">(#REF!=MEDIAN(#REF!,#REF!,#REF!+#REF!)*(#REF!&gt;0))*((#REF!&lt;(INT(#REF!+#REF!*#REF!)))+(#REF!=#REF!))*(#REF!&gt;0)</definedName>
    <definedName name="ExcesoPorcentajeCompletado" localSheetId="1">(#REF!=MEDIAN(#REF!,#REF!,#REF!+#REF!)*(#REF!&gt;0))*((#REF!&lt;(INT(#REF!+#REF!*#REF!)))+(#REF!=#REF!))*(#REF!&gt;0)</definedName>
    <definedName name="ExcesoPorcentajeCompletado" localSheetId="2">('II parte'!A$8=MEDIAN('II parte'!A$8,'II parte'!$L1,'II parte'!$L1+'II parte'!$M1)*('II parte'!$L1&gt;0))*(('II parte'!A$8&lt;(INT('II parte'!$L1+'II parte'!$M1*'II parte'!$N1)))+('II parte'!A$8='II parte'!$L1))*('II parte'!$N1&gt;0)</definedName>
    <definedName name="ExcesoPorcentajeCompletado">(#REF!=MEDIAN(#REF!,#REF!,#REF!+#REF!)*(#REF!&gt;0))*((#REF!&lt;(INT(#REF!+#REF!*#REF!)))+(#REF!=#REF!))*(#REF!&gt;0)</definedName>
    <definedName name="ExcesoReal" localSheetId="0">'Grupos Vinculados'!PeríodoReal*(#REF!&gt;0)</definedName>
    <definedName name="ExcesoReal" localSheetId="1">'I parte'!PeríodoReal*(#REF!&gt;0)</definedName>
    <definedName name="ExcesoReal" localSheetId="2">'II parte'!PeríodoReal*('II parte'!$L1&gt;0)</definedName>
    <definedName name="ExcesoReal">PeríodoReal*(#REF!&gt;0)</definedName>
    <definedName name="H">#REF!=MEDIAN(#REF!,#REF!,#REF!+#REF!-1)</definedName>
    <definedName name="hoja" localSheetId="2">#REF!=MEDIAN(#REF!,#REF!,#REF!+#REF!-1)</definedName>
    <definedName name="hoja">ExcesoPorcentajeCompletado*PeríodoEnPlan</definedName>
    <definedName name="Informaci" localSheetId="0">#REF!=MEDIAN(#REF!,#REF!,#REF!+#REF!-1)</definedName>
    <definedName name="Informaci" localSheetId="2">#REF!=MEDIAN(#REF!,#REF!,#REF!+#REF!-1)</definedName>
    <definedName name="Informaci">#REF!=MEDIAN(#REF!,#REF!,#REF!+#REF!-1)</definedName>
    <definedName name="Informaciòn" localSheetId="0">(yyyyy*(#REF!&gt;0))*'Grupos Vinculados'!Informaci</definedName>
    <definedName name="Informaciòn" localSheetId="2">#N/A</definedName>
    <definedName name="Informaciòn">([0]!PeríodoReal*(#REF!&gt;0))*Informaci</definedName>
    <definedName name="je">#REF!=MEDIAN(#REF!,#REF!,#REF!+#REF!-1)</definedName>
    <definedName name="período_seleccionado" localSheetId="0">#REF!</definedName>
    <definedName name="período_seleccionado" localSheetId="1">#REF!</definedName>
    <definedName name="período_seleccionado" localSheetId="2">'II parte'!#REF!</definedName>
    <definedName name="período_seleccionado">#REF!</definedName>
    <definedName name="PeríodoEnPlan" localSheetId="0">#REF!=MEDIAN(#REF!,#REF!,#REF!+#REF!-1)</definedName>
    <definedName name="PeríodoEnPlan" localSheetId="1">#REF!=MEDIAN(#REF!,#REF!,#REF!+#REF!-1)</definedName>
    <definedName name="PeríodoEnPlan" localSheetId="2">'II parte'!A$8=MEDIAN('II parte'!A$8,'II parte'!$I1,'II parte'!$I1+'II parte'!$K1-1)</definedName>
    <definedName name="PeríodoEnPlan">#REF!=MEDIAN(#REF!,#REF!,#REF!+#REF!-1)</definedName>
    <definedName name="PeríodoReal" localSheetId="0">#REF!=MEDIAN(#REF!,#REF!,#REF!+#REF!-1)</definedName>
    <definedName name="PeríodoReal" localSheetId="1">#REF!=MEDIAN(#REF!,#REF!,#REF!+#REF!-1)</definedName>
    <definedName name="PeríodoReal" localSheetId="2">'II parte'!A$8=MEDIAN('II parte'!A$8,'II parte'!$L1,'II parte'!$L1+'II parte'!$M1-1)</definedName>
    <definedName name="PeríodoReal">#REF!=MEDIAN(#REF!,#REF!,#REF!+#REF!-1)</definedName>
    <definedName name="Plan" localSheetId="0">'Grupos Vinculados'!PeríodoEnPlan*(#REF!&gt;0)</definedName>
    <definedName name="Plan" localSheetId="1">'I parte'!PeríodoEnPlan*(#REF!&gt;0)</definedName>
    <definedName name="Plan" localSheetId="2">'II parte'!PeríodoEnPlan*('II parte'!$I1&gt;0)</definedName>
    <definedName name="Plan">PeríodoEnPlan*(#REF!&gt;0)</definedName>
    <definedName name="PorcentajeCompletado" localSheetId="0">'Grupos Vinculados'!ExcesoPorcentajeCompletado*'Grupos Vinculados'!PeríodoEnPlan</definedName>
    <definedName name="PorcentajeCompletado" localSheetId="1">'I parte'!ExcesoPorcentajeCompletado*'I parte'!PeríodoEnPlan</definedName>
    <definedName name="PorcentajeCompletado" localSheetId="2">'II parte'!ExcesoPorcentajeCompletado*'II parte'!PeríodoEnPlan</definedName>
    <definedName name="PorcentajeCompletado">ExcesoPorcentajeCompletado*PeríodoEnPlan</definedName>
    <definedName name="Real" localSheetId="0">('Grupos Vinculados'!PeríodoReal*(#REF!&gt;0))*'Grupos Vinculados'!PeríodoEnPlan</definedName>
    <definedName name="Real" localSheetId="1">('I parte'!PeríodoReal*(#REF!&gt;0))*'I parte'!PeríodoEnPlan</definedName>
    <definedName name="Real" localSheetId="2">('II parte'!PeríodoReal*('II parte'!$L1&gt;0))*'II parte'!PeríodoEnPlan</definedName>
    <definedName name="Real">(PeríodoReal*(#REF!&gt;0))*PeríodoEnPlan</definedName>
    <definedName name="yyyyy" localSheetId="2">#REF!=MEDIAN(#REF!,#REF!,#REF!+#REF!-1)</definedName>
    <definedName name="yyyyy">#REF!=MEDIAN(#REF!,#REF!,#REF!+#REF!-1)</definedName>
  </definedNames>
  <calcPr calcId="152511"/>
</workbook>
</file>

<file path=xl/calcChain.xml><?xml version="1.0" encoding="utf-8"?>
<calcChain xmlns="http://schemas.openxmlformats.org/spreadsheetml/2006/main">
  <c r="E3" i="9" l="1"/>
  <c r="J9" i="19"/>
  <c r="H9" i="19"/>
  <c r="J35" i="19"/>
  <c r="I25" i="19" l="1"/>
  <c r="I18" i="19"/>
  <c r="I10" i="19"/>
  <c r="I9" i="19"/>
  <c r="D17" i="16" l="1"/>
  <c r="I36" i="19"/>
  <c r="I33" i="19"/>
  <c r="I34" i="19"/>
  <c r="I35" i="19"/>
  <c r="I37" i="19"/>
  <c r="I38" i="19"/>
  <c r="I39" i="19"/>
  <c r="I40" i="19"/>
  <c r="I41" i="19"/>
  <c r="I27" i="19"/>
  <c r="I28" i="19"/>
  <c r="I29" i="19"/>
  <c r="I30" i="19"/>
  <c r="I31" i="19"/>
  <c r="I26" i="19"/>
  <c r="I20" i="19"/>
  <c r="I21" i="19"/>
  <c r="I22" i="19"/>
  <c r="I23" i="19"/>
  <c r="I24" i="19"/>
  <c r="I19" i="19"/>
  <c r="I12" i="19"/>
  <c r="I13" i="19"/>
  <c r="I14" i="19"/>
  <c r="I15" i="19"/>
  <c r="I16" i="19"/>
  <c r="I17" i="19"/>
  <c r="I11" i="19"/>
  <c r="K25" i="19" l="1"/>
  <c r="H32" i="19"/>
  <c r="I32" i="19" s="1"/>
  <c r="K18" i="19" l="1"/>
  <c r="K15" i="19"/>
  <c r="K11" i="19"/>
  <c r="K10" i="19" l="1"/>
  <c r="B17" i="16"/>
  <c r="E17" i="16" l="1"/>
</calcChain>
</file>

<file path=xl/sharedStrings.xml><?xml version="1.0" encoding="utf-8"?>
<sst xmlns="http://schemas.openxmlformats.org/spreadsheetml/2006/main" count="133" uniqueCount="125">
  <si>
    <t>HOJA DE RUTA</t>
  </si>
  <si>
    <t xml:space="preserve">IMPACTO: </t>
  </si>
  <si>
    <t>Responsable</t>
  </si>
  <si>
    <t>Fecha de inicio</t>
  </si>
  <si>
    <t>Porcentaje de avance</t>
  </si>
  <si>
    <t>Fecha final</t>
  </si>
  <si>
    <t>INICIO</t>
  </si>
  <si>
    <t>FINAL</t>
  </si>
  <si>
    <t>DURACIÓN</t>
  </si>
  <si>
    <t>No.</t>
  </si>
  <si>
    <t>HOJA RESUMEN DEL REPORTE DE AVANCE</t>
  </si>
  <si>
    <t>ENTIDAD A CARGO:</t>
  </si>
  <si>
    <t xml:space="preserve">PERSONA CONTACTO: </t>
  </si>
  <si>
    <t>PORCENTAJE DE AVANCE:</t>
  </si>
  <si>
    <t>RESULTADO ESPERADO PARA ESTA FECHA</t>
  </si>
  <si>
    <t xml:space="preserve">LOGROS OBTENIDOS A LA FECHA </t>
  </si>
  <si>
    <t>¿CUÁL (ES)? ___________________________________________</t>
  </si>
  <si>
    <t>¿SE ADJUNTAN DOCUMENTOS  SOPORTE?</t>
  </si>
  <si>
    <t>¿CUÁL ES EL RESULTADO ESPERADO PARA DENTRO DE UN MES?</t>
  </si>
  <si>
    <r>
      <rPr>
        <b/>
        <u/>
        <sz val="12"/>
        <color theme="1"/>
        <rFont val="Calibri"/>
        <family val="2"/>
        <scheme val="minor"/>
      </rPr>
      <t xml:space="preserve">NOTA: </t>
    </r>
    <r>
      <rPr>
        <sz val="10"/>
        <rFont val="Arial"/>
        <family val="2"/>
      </rPr>
      <t>Se debe adjuntar el "</t>
    </r>
    <r>
      <rPr>
        <i/>
        <sz val="12"/>
        <color theme="1"/>
        <rFont val="Calibri"/>
        <family val="2"/>
        <scheme val="minor"/>
      </rPr>
      <t>Planificador del proyecto</t>
    </r>
    <r>
      <rPr>
        <sz val="10"/>
        <rFont val="Arial"/>
        <family val="2"/>
      </rPr>
      <t>" donde se demuestra el avance de las actividades y por ende el porcentaje de avance general de la reforma.</t>
    </r>
  </si>
  <si>
    <t>TRÁMITE O SERVICIO</t>
  </si>
  <si>
    <t>DESCRIPCIÓN DE LA REFORMA:</t>
  </si>
  <si>
    <t>IMPACTO ESPERADO:</t>
  </si>
  <si>
    <t>FECHA DEL REPORTE:</t>
  </si>
  <si>
    <t xml:space="preserve">PLAZO DE IMPLEMENTACIÓN: </t>
  </si>
  <si>
    <t>Planificador del proyecto</t>
  </si>
  <si>
    <t>ACTIVIDAD</t>
  </si>
  <si>
    <r>
      <rPr>
        <b/>
        <sz val="13"/>
        <color rgb="FFFF0000"/>
        <rFont val="Cambria"/>
        <family val="1"/>
      </rPr>
      <t>NOTA:</t>
    </r>
    <r>
      <rPr>
        <sz val="13"/>
        <color theme="1" tint="0.24994659260841701"/>
        <rFont val="Cambria"/>
        <family val="1"/>
      </rPr>
      <t xml:space="preserve">
Siempre será necesario hacer un ajuste en el gráfico para que se ajuste la fecha inicial de la primera barra al primer día del proyecto, para ello seguir los siguientes pasos:
- La primera actividad en iniciar es la actividad 1 y para colocar dicha barra justo a la fecha de inicio del eje debemos obtener el valor numérico de su fecha de inicio. 
- El valor numérico se conoce haciendo clic derecho sobre la celda de la fecha de inicio de la actividad 1, allí elegir la opción Formato de celda y cambiar temporalmente la opción de Categoría a Número. Sin hacer clic en el botón Aceptar se puede observar en la sección Muestra que el valor numérico para esa fecha (por ejemplo 40544). Es necesario anotar ese número para colocarlo como valor de inicio en el gráfico, y luego cerrar el cuadro de diálogo.
- Luego de cerrar el cuadro de diálogo Formato de celdas, se selecciona las etiquetas del eje horizontal dando clic derecho al eje para seleccionar la opción Dar formato a eje. Aparecerá el cuadro de diálogo Dar formato a eje y en la sección Mínima selecciona la opción Fija y coloca el valor numérico de la fecha de la actividad 1 que acabamos de obtener (en nuestro ejemplo es el valor 40544) y dar Aceptar e inmediatamente se ajusta la fecha de la barra horizontal al inicio del proyecto.
</t>
    </r>
  </si>
  <si>
    <r>
      <rPr>
        <sz val="14"/>
        <color theme="1"/>
        <rFont val="Menlo Bold"/>
      </rPr>
      <t>☐</t>
    </r>
    <r>
      <rPr>
        <sz val="14"/>
        <color theme="1"/>
        <rFont val="Calibri"/>
        <family val="2"/>
      </rPr>
      <t xml:space="preserve"> SI          X NO</t>
    </r>
  </si>
  <si>
    <t>AVANCE CUALITATIVO:</t>
  </si>
  <si>
    <t>Con riesgo de incumplimiento (    )</t>
  </si>
  <si>
    <t>Atraso Crítico (    )</t>
  </si>
  <si>
    <t>Ajuste de la propuesta con las observaciones</t>
  </si>
  <si>
    <t>¿EXISTEN ALERTAS QUE REQUIERAN LA COLABORACIÓN DEL MEIC O DEL CONSEJO PRESIDENCIAL DE COMPETITIVIDAD E INNOVACIÓN?</t>
  </si>
  <si>
    <t>Discusión de la propuesta de mejora</t>
  </si>
  <si>
    <t>Análisis del trámite actual</t>
  </si>
  <si>
    <t>Conocimiento del proceso</t>
  </si>
  <si>
    <t>Identificación de los pasos del proceso</t>
  </si>
  <si>
    <t>Elaborar lista de requisitos</t>
  </si>
  <si>
    <t>Elaboración del flujograma actual</t>
  </si>
  <si>
    <t>Graficar los flujos de trabajo</t>
  </si>
  <si>
    <t xml:space="preserve">Ajuste a la propuesta de mejora del trámite y del flujograma </t>
  </si>
  <si>
    <t>Valoración de la normativa relacionada (requisitos, plazos o procesos)</t>
  </si>
  <si>
    <t>Valoración de la automatización del trámite</t>
  </si>
  <si>
    <t>Propuesta de mejora del tramite.</t>
  </si>
  <si>
    <t>Presentación de la propuesta de mejora</t>
  </si>
  <si>
    <t>Grupo Vinculado</t>
  </si>
  <si>
    <t>Sugerencia de mejoras normativas (Reglamento o Lineamiento)</t>
  </si>
  <si>
    <t>Sugerencia de mejoras al proceso de gestión del trámite</t>
  </si>
  <si>
    <t>Reunión con los encargados del trámite, a fin de rescatar su criterio en relación con la simplificación planteada del trámite</t>
  </si>
  <si>
    <t>Revisión y/o aprobación de la propuesta</t>
  </si>
  <si>
    <t>Implementación del proceso de simplificación de trámites</t>
  </si>
  <si>
    <t>Documentación final de la propuesta: Documento de resumen del cambio, flujogramación final, presentación de power point (…)</t>
  </si>
  <si>
    <t>Días efectivos</t>
  </si>
  <si>
    <t>Fax:</t>
  </si>
  <si>
    <t>Teléfono:</t>
  </si>
  <si>
    <t>jvega@sugef.fi.cr</t>
  </si>
  <si>
    <t>Email:</t>
  </si>
  <si>
    <t>Nombre:</t>
  </si>
  <si>
    <t>Oficina o Sucursal:</t>
  </si>
  <si>
    <t>Funcionario Contacto</t>
  </si>
  <si>
    <t>Formulario(s) que se debe(n) presentar:</t>
  </si>
  <si>
    <t>Costo del trámite o servicio:</t>
  </si>
  <si>
    <t>Vigencia:</t>
  </si>
  <si>
    <t>Plazo de resolución:</t>
  </si>
  <si>
    <r>
      <t xml:space="preserve">Si desea revisar leyes y decretos los puede encontrar en la página de la Procuraduría General de la República </t>
    </r>
    <r>
      <rPr>
        <sz val="11"/>
        <color rgb="FF0000FF"/>
        <rFont val="Arial"/>
        <family val="2"/>
      </rPr>
      <t>http://www.pgrweb.go.cr/Scij/</t>
    </r>
    <r>
      <rPr>
        <sz val="11"/>
        <color rgb="FF000000"/>
        <rFont val="Arial"/>
        <family val="2"/>
      </rPr>
      <t xml:space="preserve"> o si es alguna otra disposición o manual lo puede hacer en la página del Diario Oficial La Gaceta </t>
    </r>
    <r>
      <rPr>
        <sz val="11"/>
        <color rgb="FF0000FF"/>
        <rFont val="Arial"/>
        <family val="2"/>
      </rPr>
      <t>http://www.imprenal.go.cr/gaceta/</t>
    </r>
  </si>
  <si>
    <t>Artículo 13 del Acuerdo SUGEF 4-04.</t>
  </si>
  <si>
    <t>Fundamento Legal</t>
  </si>
  <si>
    <t>Requisitos</t>
  </si>
  <si>
    <r>
      <t>Licencia</t>
    </r>
    <r>
      <rPr>
        <b/>
        <sz val="11"/>
        <color rgb="FF000000"/>
        <rFont val="Arial"/>
        <family val="2"/>
      </rPr>
      <t xml:space="preserve">, </t>
    </r>
    <r>
      <rPr>
        <b/>
        <sz val="11"/>
        <rFont val="Arial"/>
        <family val="2"/>
      </rPr>
      <t>autorización</t>
    </r>
    <r>
      <rPr>
        <b/>
        <sz val="11"/>
        <color rgb="FF000000"/>
        <rFont val="Arial"/>
        <family val="2"/>
      </rPr>
      <t xml:space="preserve"> o </t>
    </r>
    <r>
      <rPr>
        <b/>
        <sz val="11"/>
        <rFont val="Arial"/>
        <family val="2"/>
      </rPr>
      <t>permiso</t>
    </r>
    <r>
      <rPr>
        <b/>
        <sz val="11"/>
        <color rgb="FF000000"/>
        <rFont val="Arial"/>
        <family val="2"/>
      </rPr>
      <t xml:space="preserve"> que se obtiene en el trámite o servicio:</t>
    </r>
  </si>
  <si>
    <t>Dirección de la dependencia, sus sucursales y horarios:</t>
  </si>
  <si>
    <t>Dependencia:</t>
  </si>
  <si>
    <t>Institución:</t>
  </si>
  <si>
    <t>Nombre del trámite o servicio:</t>
  </si>
  <si>
    <t>INFORMACIÓN SOBRE EL TRÁMITE O SERVICIO</t>
  </si>
  <si>
    <r>
      <rPr>
        <b/>
        <sz val="11"/>
        <color rgb="FF000000"/>
        <rFont val="Arial"/>
        <family val="2"/>
      </rPr>
      <t>Nota</t>
    </r>
    <r>
      <rPr>
        <sz val="11"/>
        <color rgb="FF000000"/>
        <rFont val="Arial"/>
        <family val="2"/>
      </rPr>
      <t xml:space="preserve">: </t>
    </r>
  </si>
  <si>
    <t>Oficio de comunicación sobre la conformación y modificaciones en el grupo vinculado de las entidades supervisadas por la SUGEF.</t>
  </si>
  <si>
    <t>Superintendencia General de Entidades Financieras.</t>
  </si>
  <si>
    <t>Oficina Central.</t>
  </si>
  <si>
    <t>II. DOCUMENTACIÓN QUE DEBE ACOMPAÑAR LA SOLICITUD:</t>
  </si>
  <si>
    <t>Otro: Indefinido.</t>
  </si>
  <si>
    <t>No tiene costo.</t>
  </si>
  <si>
    <t>No aplica.</t>
  </si>
  <si>
    <t>Central.</t>
  </si>
  <si>
    <t>Javier Francisco Vega Zúñiga.</t>
  </si>
  <si>
    <t>2243-5015/2243-4848.</t>
  </si>
  <si>
    <t>2243-4849.</t>
  </si>
  <si>
    <t>1. Las entidades financieras deben informar a la SUGEF, mediante nota la identificación, inclusión o exclusión de nuevos miembros al grupo vinculado detallando la siguiente información:
a) Identificación del integrante.
b) Apellidos y nombre, razón social.
c) Artículo vinculación.
d) Inciso vinculación.
e) Motivo inclusión o exclusión.</t>
  </si>
  <si>
    <t>10 días hábiles.</t>
  </si>
  <si>
    <t>EQUIPO QUE ACOMPAÑA/PARTICIPA:  Grabriela Amador Mata (gamador@sugef.fi.cr) y el resto del equipo (interdisciplinario) a elegir de acuerdo a las particularidades y especificaciones de cada uno de los trámites.</t>
  </si>
  <si>
    <t>FECHA DE CUMPLIMIENTO DE TODAS LAS META:</t>
  </si>
  <si>
    <t>Superintendencia General de Entidades Financieras (SUGEF).</t>
  </si>
  <si>
    <t>Conformación de Grupos Vinculados.</t>
  </si>
  <si>
    <r>
      <rPr>
        <b/>
        <sz val="11"/>
        <color rgb="FF000000"/>
        <rFont val="Arial"/>
        <family val="2"/>
      </rPr>
      <t>Dirección</t>
    </r>
    <r>
      <rPr>
        <sz val="11"/>
        <color rgb="FF000000"/>
        <rFont val="Arial"/>
        <family val="2"/>
      </rPr>
      <t xml:space="preserve">: San José, Santa Ana, Lindora, Parque Empresarial Forum II, edificio C.
</t>
    </r>
    <r>
      <rPr>
        <b/>
        <sz val="11"/>
        <color rgb="FF000000"/>
        <rFont val="Arial"/>
        <family val="2"/>
      </rPr>
      <t>Teléfono</t>
    </r>
    <r>
      <rPr>
        <sz val="11"/>
        <color rgb="FF000000"/>
        <rFont val="Arial"/>
        <family val="2"/>
      </rPr>
      <t xml:space="preserve">: 2243-4848.
</t>
    </r>
    <r>
      <rPr>
        <b/>
        <sz val="11"/>
        <color rgb="FF000000"/>
        <rFont val="Arial"/>
        <family val="2"/>
      </rPr>
      <t>Telefax</t>
    </r>
    <r>
      <rPr>
        <sz val="11"/>
        <color rgb="FF000000"/>
        <rFont val="Arial"/>
        <family val="2"/>
      </rPr>
      <t xml:space="preserve">:   2243-4849.
</t>
    </r>
    <r>
      <rPr>
        <b/>
        <sz val="11"/>
        <color rgb="FF000000"/>
        <rFont val="Arial"/>
        <family val="2"/>
      </rPr>
      <t>Horario de Atención</t>
    </r>
    <r>
      <rPr>
        <sz val="11"/>
        <color rgb="FF000000"/>
        <rFont val="Arial"/>
        <family val="2"/>
      </rPr>
      <t>: lunes a viernes, de las 8:30 a.m. a las 4:30 p.m., en jornada continua.</t>
    </r>
  </si>
  <si>
    <t>Identificación nuevo grupo vinculado, o inclusión o exclusión de miembros del grupo vinculado.</t>
  </si>
  <si>
    <r>
      <t xml:space="preserve">1) Artículos 135 y 148 de la “Ley Orgánica del Banco Central de Costa Rica”, Ley 7558, publicada en la Colección de Leyes y Decretos del año 1953, semestre 2, tomo 2, página 196.
2) Artículo 171, inciso n) de la "Ley Reguladora del Mercado de Valores", Ley </t>
    </r>
    <r>
      <rPr>
        <sz val="11"/>
        <rFont val="Arial"/>
        <family val="2"/>
      </rPr>
      <t>7732. Publicado en el Diario Oficial “La Gaceta” N°18, del 27 de enero de 1998.</t>
    </r>
    <r>
      <rPr>
        <sz val="11"/>
        <color rgb="FF000000"/>
        <rFont val="Arial"/>
        <family val="2"/>
      </rPr>
      <t xml:space="preserve">
3) Acuerdo SUGEF 4-04 "Reglamento sobre el grupo vinculado a la entidad", aprobado por el Consejo Nacional de Supervisión del Sistema Financiero, mediante Artículo 15, del Acta de la Sesión 480-2004, celebrada el 4 de noviembre del 2004. Publicado en el Diario Oficial “La Gaceta” N° 227, del 19 de noviembre del 2004.</t>
    </r>
  </si>
  <si>
    <t>TRÁMITE O SERVICIO: 
Conformación de Grupos Vinculados</t>
  </si>
  <si>
    <t>LÍDER: Mauricio Meza Ramírez - Oficial de simplificación de trámites (mmeza@sugef.fi.cr)</t>
  </si>
  <si>
    <t>DESCRIPCIÓN DE LA REFORMA: Revisar el proceso de gestión del trámite de Conformación de grupo vinculado,  a fin de simplificarlo  mediante la reducción de pasos.</t>
  </si>
  <si>
    <t>Revisión del procedimiento existente</t>
  </si>
  <si>
    <t xml:space="preserve">Reunión con el responsables del proceso </t>
  </si>
  <si>
    <t>REQUERIMIENTO EN RECURSOS:  Personal de la SUGEF asignado al proyecto de simplificación de trámites, según la dedicación requerida,  y los recursos tecnológicos.</t>
  </si>
  <si>
    <r>
      <t xml:space="preserve">PRÓXIMOS PASOS:  Inicio del proyecto, análisis del trámite </t>
    </r>
    <r>
      <rPr>
        <b/>
        <i/>
        <sz val="10"/>
        <color theme="4"/>
        <rFont val="Cambria"/>
        <family val="1"/>
        <scheme val="major"/>
      </rPr>
      <t>"Conformación de grupos vinculados".</t>
    </r>
  </si>
  <si>
    <r>
      <t xml:space="preserve">FUENTE: En el 2015 la SUGEF contó con la asesoría de una firma consultora externa para analizar la estructura organizacional de la entidad, incluyendo los procesos que realiza. El informe de esa asesoría señala varias mejoras sobre los procesos de gestión que acompañan trámites. Posteriormente,  la SUGEF realizó internamente un diagnóstico para  identificar  la totalidad de los trámites que son su responsabilidad, al amparo de las leyes y reglamentos, y los clasificó atendiendo varios criterios, incluyendo la frecuencia de realización. Este diagnóstico está sustentando la formulación de un proyecto estratégico institucional, con el objetivo de cumplir con la Ley de </t>
    </r>
    <r>
      <rPr>
        <b/>
        <i/>
        <sz val="10"/>
        <color theme="4"/>
        <rFont val="Cambria"/>
        <family val="1"/>
        <scheme val="major"/>
      </rPr>
      <t>“Protección al ciudadano del exceso de requisitos y trámites administrativos”</t>
    </r>
    <r>
      <rPr>
        <b/>
        <sz val="10"/>
        <color theme="4"/>
        <rFont val="Cambria"/>
        <family val="1"/>
        <scheme val="major"/>
      </rPr>
      <t>, Ley 8220, y, consecuentemente, proponer mejoras a los procesos de gestión de trámites con la finalidad de buscar su eficiencia y brindar un mejor servicio al cliente.</t>
    </r>
  </si>
  <si>
    <t>Mauricio Meza Ramírez, Oficial de simplificación de trámites
mmeza@sugef.fi.cr</t>
  </si>
  <si>
    <t>• Reducción de pasos en el proceso de gestión del trámite, que posiblemente redundaría en un menor tiempo de atención.</t>
  </si>
  <si>
    <t>Ana Lorena Villegas, Gabriela Amador, Luis Álvarez, Johnny Castro.</t>
  </si>
  <si>
    <t>Gabriela Amador, Luis Álvarez, Johnny Castro.</t>
  </si>
  <si>
    <t>Mauricio Meza, Javier Cascante</t>
  </si>
  <si>
    <t>COSEPRO</t>
  </si>
  <si>
    <t xml:space="preserve">Envío para su revisión y aprobación de las propuesta de simplificación del trámite de Grupo Vinculado </t>
  </si>
  <si>
    <t>Revisar el proceso de gestión del trámite de Conformación de grupo vinculado,  a fin de simplificarlo  mediante la reducción de pasos.</t>
  </si>
  <si>
    <t>De acuerdo con lo programado (  x   )</t>
  </si>
  <si>
    <t>Iteraciones</t>
  </si>
  <si>
    <t>Documentación del proyecto</t>
  </si>
  <si>
    <t>Reforma al Reglamento SUGEF 4-04</t>
  </si>
  <si>
    <t>Pruebas de aceptación</t>
  </si>
  <si>
    <t>Capacitación a los funcionarios</t>
  </si>
  <si>
    <t xml:space="preserve">Capacitación a las entidades </t>
  </si>
  <si>
    <t>Guías y ayuda en línea</t>
  </si>
  <si>
    <t>Cambios en procedimientos</t>
  </si>
  <si>
    <t>Liberación del servicio</t>
  </si>
  <si>
    <t xml:space="preserve">A la fecha de corte se cuenta con el borrador del piloto normativo y del proceso de gestión. La implementación de este trámite según se había informado al MEIC en el oficio  SGF-3392-2016 estará completada en el 2017, según las fechas propuestas en el planificador del proyecto, las que podrían ser revisadas a lo largo del desarrollo del mismo.  </t>
  </si>
  <si>
    <t>Se cuenta con: 
1. El documento de visión del proyecto "Mejora de procesos de gestión de trámites"
2. El flujograma del proceso actual de gestión del trámite
3.El borrador del flujograma del proceso propuesto de gestión del trámite, en su primera versión.
4. El borrador del piloto de cambio normativo
5. La aprobación del proyecto integral por parte de COSEPRO.  El día 29 de abril del 2016  COSEPRO  ratificó el proyecto de simplificación de trámites como parte de los proyectos estratégicos de SUGEF.</t>
  </si>
  <si>
    <t>Se espera iniciar con el proceso de implementación de este trámite apartir del mes de Agosto del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</si>
</sst>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4">
    <font>
      <sz val="10"/>
      <name val="Arial"/>
    </font>
    <font>
      <sz val="10"/>
      <name val="Arial"/>
      <family val="2"/>
    </font>
    <font>
      <sz val="11"/>
      <color theme="1" tint="0.24994659260841701"/>
      <name val="Cambria"/>
      <family val="2"/>
      <scheme val="major"/>
    </font>
    <font>
      <b/>
      <sz val="42"/>
      <color theme="7"/>
      <name val="Cambria"/>
      <family val="2"/>
      <scheme val="major"/>
    </font>
    <font>
      <b/>
      <sz val="11"/>
      <color theme="1" tint="0.24994659260841701"/>
      <name val="Calibri"/>
      <family val="2"/>
      <scheme val="minor"/>
    </font>
    <font>
      <sz val="14"/>
      <color theme="1" tint="0.24994659260841701"/>
      <name val="Calibri"/>
      <family val="2"/>
      <scheme val="minor"/>
    </font>
    <font>
      <b/>
      <sz val="13"/>
      <color theme="1" tint="0.24994659260841701"/>
      <name val="Cambria"/>
      <family val="2"/>
      <scheme val="major"/>
    </font>
    <font>
      <b/>
      <sz val="13"/>
      <color theme="7"/>
      <name val="Cambria"/>
      <family val="2"/>
      <scheme val="major"/>
    </font>
    <font>
      <b/>
      <sz val="9.5"/>
      <color theme="1" tint="0.499984740745262"/>
      <name val="Calibri"/>
      <family val="2"/>
      <scheme val="minor"/>
    </font>
    <font>
      <sz val="12"/>
      <color theme="1"/>
      <name val="Calibri"/>
      <family val="2"/>
      <scheme val="minor"/>
    </font>
    <font>
      <b/>
      <sz val="12"/>
      <color theme="1"/>
      <name val="Calibri"/>
      <family val="2"/>
      <scheme val="minor"/>
    </font>
    <font>
      <sz val="14"/>
      <color theme="1"/>
      <name val="Calibri"/>
      <family val="2"/>
    </font>
    <font>
      <sz val="14"/>
      <color theme="1"/>
      <name val="Menlo Bold"/>
    </font>
    <font>
      <b/>
      <u/>
      <sz val="12"/>
      <color theme="1"/>
      <name val="Calibri"/>
      <family val="2"/>
      <scheme val="minor"/>
    </font>
    <font>
      <i/>
      <sz val="12"/>
      <color theme="1"/>
      <name val="Calibri"/>
      <family val="2"/>
      <scheme val="minor"/>
    </font>
    <font>
      <sz val="10"/>
      <name val="Cambria"/>
      <family val="1"/>
      <scheme val="major"/>
    </font>
    <font>
      <b/>
      <sz val="10"/>
      <color theme="4"/>
      <name val="Cambria"/>
      <family val="1"/>
      <scheme val="major"/>
    </font>
    <font>
      <sz val="16"/>
      <color rgb="FF000000"/>
      <name val="Cambria"/>
      <family val="1"/>
      <scheme val="major"/>
    </font>
    <font>
      <sz val="11"/>
      <name val="Cambria"/>
      <family val="1"/>
      <scheme val="major"/>
    </font>
    <font>
      <sz val="14"/>
      <color rgb="FF000000"/>
      <name val="Cambria"/>
      <family val="1"/>
      <scheme val="major"/>
    </font>
    <font>
      <b/>
      <sz val="42"/>
      <name val="Cambria"/>
      <family val="1"/>
    </font>
    <font>
      <b/>
      <sz val="9.5"/>
      <color rgb="FF808080"/>
      <name val="Cambria"/>
      <family val="1"/>
    </font>
    <font>
      <b/>
      <sz val="9.5"/>
      <color theme="1" tint="0.499984740745262"/>
      <name val="Cambria"/>
      <family val="1"/>
    </font>
    <font>
      <sz val="12"/>
      <color rgb="FF404040"/>
      <name val="Cambria"/>
      <family val="1"/>
    </font>
    <font>
      <sz val="12"/>
      <color theme="1" tint="0.24994659260841701"/>
      <name val="Cambria"/>
      <family val="1"/>
    </font>
    <font>
      <b/>
      <sz val="13"/>
      <color theme="7"/>
      <name val="Cambria"/>
      <family val="1"/>
    </font>
    <font>
      <sz val="13"/>
      <color theme="1" tint="0.24994659260841701"/>
      <name val="Cambria"/>
      <family val="1"/>
    </font>
    <font>
      <b/>
      <sz val="13"/>
      <color rgb="FFFF0000"/>
      <name val="Cambria"/>
      <family val="1"/>
    </font>
    <font>
      <sz val="11"/>
      <color theme="1" tint="0.24994659260841701"/>
      <name val="Cambria"/>
      <family val="1"/>
    </font>
    <font>
      <sz val="9.5"/>
      <color rgb="FF808080"/>
      <name val="Cambria"/>
      <family val="1"/>
    </font>
    <font>
      <sz val="9"/>
      <color theme="1" tint="0.24994659260841701"/>
      <name val="Cambria"/>
      <family val="1"/>
    </font>
    <font>
      <b/>
      <sz val="13"/>
      <color theme="1" tint="0.24994659260841701"/>
      <name val="Cambria"/>
      <family val="1"/>
    </font>
    <font>
      <sz val="11"/>
      <name val="Cambria"/>
      <family val="1"/>
    </font>
    <font>
      <b/>
      <sz val="12"/>
      <color rgb="FF404040"/>
      <name val="Cambria"/>
      <family val="1"/>
    </font>
    <font>
      <sz val="10"/>
      <color rgb="FF404040"/>
      <name val="Cambria"/>
      <family val="1"/>
    </font>
    <font>
      <sz val="10"/>
      <color theme="1" tint="0.24994659260841701"/>
      <name val="Cambria"/>
      <family val="1"/>
    </font>
    <font>
      <b/>
      <sz val="10"/>
      <color theme="7"/>
      <name val="Cambria"/>
      <family val="1"/>
    </font>
    <font>
      <b/>
      <sz val="12"/>
      <color theme="7"/>
      <name val="Cambria"/>
      <family val="1"/>
    </font>
    <font>
      <b/>
      <sz val="10"/>
      <color theme="1" tint="0.24994659260841701"/>
      <name val="Cambria"/>
      <family val="1"/>
    </font>
    <font>
      <b/>
      <sz val="10"/>
      <color rgb="FF404040"/>
      <name val="Cambria"/>
      <family val="1"/>
    </font>
    <font>
      <i/>
      <sz val="10"/>
      <color rgb="FF404040"/>
      <name val="Cambria"/>
      <family val="1"/>
    </font>
    <font>
      <sz val="11"/>
      <color rgb="FF000000"/>
      <name val="Arial"/>
      <family val="2"/>
    </font>
    <font>
      <b/>
      <sz val="11"/>
      <color rgb="FF000000"/>
      <name val="Arial"/>
      <family val="2"/>
    </font>
    <font>
      <u/>
      <sz val="10"/>
      <color theme="10"/>
      <name val="Arial"/>
      <family val="2"/>
    </font>
    <font>
      <sz val="11"/>
      <color rgb="FF0000FF"/>
      <name val="Arial"/>
      <family val="2"/>
    </font>
    <font>
      <b/>
      <sz val="11"/>
      <name val="Arial"/>
      <family val="2"/>
    </font>
    <font>
      <sz val="11"/>
      <name val="Arial"/>
      <family val="2"/>
    </font>
    <font>
      <b/>
      <i/>
      <sz val="10"/>
      <color theme="4"/>
      <name val="Cambria"/>
      <family val="1"/>
      <scheme val="major"/>
    </font>
    <font>
      <sz val="10"/>
      <name val="Arial"/>
      <family val="2"/>
    </font>
    <font>
      <sz val="10"/>
      <name val="Cambria"/>
      <family val="1"/>
    </font>
    <font>
      <b/>
      <sz val="10"/>
      <name val="Cambria"/>
      <family val="1"/>
    </font>
    <font>
      <sz val="12"/>
      <name val="Cambria"/>
      <family val="1"/>
    </font>
    <font>
      <sz val="12"/>
      <name val="Calibri"/>
      <family val="2"/>
      <scheme val="minor"/>
    </font>
    <font>
      <b/>
      <sz val="12"/>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rgb="FF94B3D6"/>
        <bgColor indexed="64"/>
      </patternFill>
    </fill>
    <fill>
      <patternFill patternType="solid">
        <fgColor rgb="FFDDD9C4"/>
        <bgColor indexed="64"/>
      </patternFill>
    </fill>
    <fill>
      <patternFill patternType="solid">
        <fgColor theme="9" tint="0.59999389629810485"/>
        <bgColor indexed="64"/>
      </patternFill>
    </fill>
  </fills>
  <borders count="34">
    <border>
      <left/>
      <right/>
      <top/>
      <bottom/>
      <diagonal/>
    </border>
    <border>
      <left/>
      <right/>
      <top style="thin">
        <color theme="9" tint="-0.24994659260841701"/>
      </top>
      <bottom style="thin">
        <color theme="9" tint="-0.24994659260841701"/>
      </bottom>
      <diagonal/>
    </border>
    <border>
      <left/>
      <right/>
      <top/>
      <bottom style="thin">
        <color theme="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rgb="FF000000"/>
      </right>
      <top/>
      <bottom/>
      <diagonal/>
    </border>
    <border>
      <left style="medium">
        <color rgb="FF000000"/>
      </left>
      <right style="medium">
        <color rgb="FF000000"/>
      </right>
      <top/>
      <bottom/>
      <diagonal/>
    </border>
  </borders>
  <cellStyleXfs count="14">
    <xf numFmtId="0" fontId="0" fillId="0" borderId="0"/>
    <xf numFmtId="0" fontId="1" fillId="0" borderId="0"/>
    <xf numFmtId="0" fontId="2" fillId="0" borderId="0" applyNumberFormat="0" applyFill="0" applyBorder="0" applyProtection="0">
      <alignment vertical="center"/>
    </xf>
    <xf numFmtId="0" fontId="3" fillId="0" borderId="0" applyNumberFormat="0" applyFill="0" applyBorder="0" applyAlignment="0" applyProtection="0"/>
    <xf numFmtId="0" fontId="4" fillId="3" borderId="1" applyNumberFormat="0" applyProtection="0">
      <alignment horizontal="left" vertical="center"/>
    </xf>
    <xf numFmtId="0" fontId="5" fillId="0" borderId="0" applyNumberFormat="0" applyFill="0" applyBorder="0" applyProtection="0">
      <alignment horizontal="left" vertical="center"/>
    </xf>
    <xf numFmtId="0" fontId="6" fillId="0" borderId="0" applyFill="0" applyBorder="0" applyProtection="0">
      <alignment horizontal="left"/>
    </xf>
    <xf numFmtId="9" fontId="7" fillId="0" borderId="0" applyFill="0" applyBorder="0" applyProtection="0">
      <alignment horizontal="center" vertical="center"/>
    </xf>
    <xf numFmtId="0" fontId="8" fillId="0" borderId="0" applyFill="0" applyBorder="0" applyProtection="0">
      <alignment horizontal="center"/>
    </xf>
    <xf numFmtId="3" fontId="8" fillId="0" borderId="2" applyFill="0" applyProtection="0">
      <alignment horizontal="center"/>
    </xf>
    <xf numFmtId="9" fontId="1" fillId="0" borderId="0" applyFont="0" applyFill="0" applyBorder="0" applyAlignment="0" applyProtection="0"/>
    <xf numFmtId="0" fontId="9" fillId="0" borderId="0"/>
    <xf numFmtId="0" fontId="43" fillId="0" borderId="0" applyNumberFormat="0" applyFill="0" applyBorder="0" applyAlignment="0" applyProtection="0"/>
    <xf numFmtId="9" fontId="48" fillId="0" borderId="0" applyFont="0" applyFill="0" applyBorder="0" applyAlignment="0" applyProtection="0"/>
  </cellStyleXfs>
  <cellXfs count="183">
    <xf numFmtId="0" fontId="0" fillId="0" borderId="0" xfId="0"/>
    <xf numFmtId="0" fontId="9" fillId="2" borderId="0" xfId="11" applyFill="1" applyAlignment="1">
      <alignment vertical="center"/>
    </xf>
    <xf numFmtId="0" fontId="10" fillId="2" borderId="11" xfId="11" applyFont="1" applyFill="1" applyBorder="1" applyAlignment="1">
      <alignment vertical="center"/>
    </xf>
    <xf numFmtId="0" fontId="10" fillId="2" borderId="12" xfId="11" applyFont="1" applyFill="1" applyBorder="1" applyAlignment="1">
      <alignment vertical="center" wrapText="1"/>
    </xf>
    <xf numFmtId="0" fontId="10" fillId="2" borderId="13" xfId="11" applyFont="1" applyFill="1" applyBorder="1" applyAlignment="1">
      <alignment vertical="center"/>
    </xf>
    <xf numFmtId="0" fontId="10" fillId="2" borderId="14" xfId="11" applyFont="1" applyFill="1" applyBorder="1" applyAlignment="1">
      <alignment vertical="center" wrapText="1"/>
    </xf>
    <xf numFmtId="0" fontId="10" fillId="2" borderId="16" xfId="11" applyFont="1" applyFill="1" applyBorder="1" applyAlignment="1">
      <alignment vertical="center"/>
    </xf>
    <xf numFmtId="0" fontId="10" fillId="2" borderId="16" xfId="11" applyFont="1" applyFill="1" applyBorder="1" applyAlignment="1">
      <alignment horizontal="left" vertical="center" wrapText="1"/>
    </xf>
    <xf numFmtId="0" fontId="11" fillId="2" borderId="14" xfId="11" applyFont="1" applyFill="1" applyBorder="1" applyAlignment="1">
      <alignment horizontal="center" vertical="center"/>
    </xf>
    <xf numFmtId="0" fontId="10" fillId="2" borderId="16" xfId="11" applyFont="1" applyFill="1" applyBorder="1" applyAlignment="1">
      <alignment vertical="center" wrapText="1"/>
    </xf>
    <xf numFmtId="0" fontId="10" fillId="2" borderId="0" xfId="11" applyFont="1" applyFill="1" applyAlignment="1">
      <alignment vertical="center"/>
    </xf>
    <xf numFmtId="0" fontId="15" fillId="2" borderId="0" xfId="0" applyFont="1" applyFill="1" applyAlignment="1">
      <alignment vertical="center"/>
    </xf>
    <xf numFmtId="0" fontId="17" fillId="2" borderId="0" xfId="0" applyFont="1" applyFill="1" applyAlignment="1">
      <alignment horizontal="left" vertical="center"/>
    </xf>
    <xf numFmtId="0" fontId="18" fillId="0" borderId="0" xfId="0" applyFont="1" applyAlignment="1">
      <alignment vertical="center"/>
    </xf>
    <xf numFmtId="0" fontId="16" fillId="2" borderId="14" xfId="1" applyFont="1" applyFill="1" applyBorder="1" applyAlignment="1">
      <alignment vertical="center" wrapText="1"/>
    </xf>
    <xf numFmtId="0" fontId="19" fillId="2" borderId="0" xfId="0" applyFont="1" applyFill="1" applyAlignment="1">
      <alignment horizontal="left" vertical="center"/>
    </xf>
    <xf numFmtId="164" fontId="16" fillId="2" borderId="14" xfId="1" applyNumberFormat="1" applyFont="1" applyFill="1" applyBorder="1" applyAlignment="1">
      <alignment horizontal="center" vertical="center" wrapText="1"/>
    </xf>
    <xf numFmtId="0" fontId="21" fillId="0" borderId="0" xfId="8" applyFont="1" applyProtection="1">
      <alignment horizontal="center"/>
      <protection locked="0"/>
    </xf>
    <xf numFmtId="0" fontId="21" fillId="0" borderId="0" xfId="8" applyFont="1" applyBorder="1" applyProtection="1">
      <alignment horizontal="center"/>
      <protection locked="0"/>
    </xf>
    <xf numFmtId="0" fontId="21" fillId="0" borderId="0" xfId="8" applyFont="1" applyAlignment="1" applyProtection="1">
      <alignment horizontal="center" vertical="center"/>
      <protection locked="0"/>
    </xf>
    <xf numFmtId="0" fontId="21" fillId="0" borderId="0" xfId="8" applyFont="1" applyAlignment="1" applyProtection="1">
      <alignment horizontal="center" vertical="center" wrapText="1"/>
      <protection locked="0"/>
    </xf>
    <xf numFmtId="3" fontId="22" fillId="0" borderId="2" xfId="9" applyFont="1" applyProtection="1">
      <alignment horizontal="center"/>
      <protection locked="0"/>
    </xf>
    <xf numFmtId="0" fontId="20" fillId="0" borderId="0" xfId="3" applyFont="1" applyAlignment="1" applyProtection="1">
      <protection locked="0"/>
    </xf>
    <xf numFmtId="9" fontId="25" fillId="0" borderId="0" xfId="7" applyFont="1" applyBorder="1" applyProtection="1">
      <alignment horizontal="center" vertical="center"/>
      <protection locked="0"/>
    </xf>
    <xf numFmtId="0" fontId="29" fillId="0" borderId="0" xfId="2" applyFont="1" applyProtection="1">
      <alignment vertical="center"/>
      <protection locked="0"/>
    </xf>
    <xf numFmtId="0" fontId="21" fillId="0" borderId="0" xfId="2" applyFont="1" applyAlignment="1" applyProtection="1">
      <alignment horizontal="center" vertical="center"/>
      <protection locked="0"/>
    </xf>
    <xf numFmtId="0" fontId="30" fillId="0" borderId="0" xfId="2" applyFont="1" applyBorder="1" applyAlignment="1" applyProtection="1">
      <alignment horizontal="center" vertical="center"/>
      <protection locked="0"/>
    </xf>
    <xf numFmtId="0" fontId="30" fillId="0" borderId="0" xfId="2" applyFont="1" applyAlignment="1" applyProtection="1">
      <alignment horizontal="center" vertical="center"/>
      <protection locked="0"/>
    </xf>
    <xf numFmtId="0" fontId="32" fillId="0" borderId="14" xfId="0" applyFont="1" applyBorder="1" applyAlignment="1">
      <alignment horizontal="justify" vertical="center"/>
    </xf>
    <xf numFmtId="0" fontId="0" fillId="5" borderId="14" xfId="0" applyFont="1" applyFill="1" applyBorder="1" applyAlignment="1">
      <alignment horizontal="justify" vertical="center" wrapText="1"/>
    </xf>
    <xf numFmtId="0" fontId="0" fillId="6" borderId="15" xfId="0" applyFont="1" applyFill="1" applyBorder="1" applyAlignment="1">
      <alignment horizontal="justify" vertical="center" wrapText="1"/>
    </xf>
    <xf numFmtId="0" fontId="33" fillId="0" borderId="0" xfId="6" applyFont="1" applyProtection="1">
      <alignment horizontal="left"/>
      <protection locked="0"/>
    </xf>
    <xf numFmtId="0" fontId="34" fillId="0" borderId="0" xfId="2" applyFont="1" applyProtection="1">
      <alignment vertical="center"/>
      <protection locked="0"/>
    </xf>
    <xf numFmtId="9" fontId="36" fillId="0" borderId="0" xfId="7" applyNumberFormat="1" applyFont="1" applyAlignment="1" applyProtection="1">
      <alignment horizontal="center" vertical="center"/>
      <protection locked="0"/>
    </xf>
    <xf numFmtId="2" fontId="35" fillId="0" borderId="0" xfId="2" applyNumberFormat="1" applyFont="1" applyAlignment="1" applyProtection="1">
      <alignment horizontal="center"/>
      <protection locked="0"/>
    </xf>
    <xf numFmtId="164" fontId="35" fillId="0" borderId="0" xfId="2" applyNumberFormat="1" applyFont="1" applyAlignment="1" applyProtection="1">
      <alignment horizontal="center"/>
      <protection locked="0"/>
    </xf>
    <xf numFmtId="9" fontId="36" fillId="0" borderId="0" xfId="7" applyFont="1" applyBorder="1" applyProtection="1">
      <alignment horizontal="center" vertical="center"/>
      <protection locked="0"/>
    </xf>
    <xf numFmtId="0" fontId="35" fillId="0" borderId="0" xfId="2" applyFont="1" applyProtection="1">
      <alignment vertical="center"/>
      <protection locked="0"/>
    </xf>
    <xf numFmtId="0" fontId="1" fillId="4" borderId="14" xfId="0" applyFont="1" applyFill="1" applyBorder="1" applyAlignment="1">
      <alignment horizontal="justify" vertical="center" wrapText="1"/>
    </xf>
    <xf numFmtId="0" fontId="32" fillId="0" borderId="12" xfId="0" applyFont="1" applyBorder="1" applyAlignment="1">
      <alignment horizontal="justify" vertical="center" wrapText="1"/>
    </xf>
    <xf numFmtId="0" fontId="32" fillId="0" borderId="15" xfId="0" applyFont="1" applyBorder="1" applyAlignment="1">
      <alignment horizontal="justify" vertical="center" wrapText="1"/>
    </xf>
    <xf numFmtId="0" fontId="34" fillId="0" borderId="0" xfId="6" applyFont="1" applyFill="1" applyAlignment="1" applyProtection="1">
      <alignment horizontal="left" vertical="center" wrapText="1"/>
      <protection locked="0"/>
    </xf>
    <xf numFmtId="14" fontId="34" fillId="0" borderId="0" xfId="6" applyNumberFormat="1" applyFont="1" applyFill="1" applyAlignment="1" applyProtection="1">
      <alignment horizontal="center" vertical="center"/>
      <protection locked="0"/>
    </xf>
    <xf numFmtId="2" fontId="24" fillId="0" borderId="0" xfId="2" applyNumberFormat="1" applyFont="1" applyAlignment="1" applyProtection="1">
      <alignment horizontal="center"/>
      <protection locked="0"/>
    </xf>
    <xf numFmtId="164" fontId="24" fillId="0" borderId="0" xfId="2" applyNumberFormat="1" applyFont="1" applyAlignment="1" applyProtection="1">
      <alignment horizontal="center"/>
      <protection locked="0"/>
    </xf>
    <xf numFmtId="0" fontId="28" fillId="0" borderId="0" xfId="2" applyFont="1" applyProtection="1">
      <alignment vertical="center"/>
      <protection locked="0"/>
    </xf>
    <xf numFmtId="0" fontId="28" fillId="0" borderId="0" xfId="2" applyFont="1" applyAlignment="1" applyProtection="1">
      <alignment horizontal="center"/>
      <protection locked="0"/>
    </xf>
    <xf numFmtId="0" fontId="28" fillId="0" borderId="0" xfId="2" applyFont="1" applyBorder="1" applyAlignment="1" applyProtection="1">
      <alignment horizontal="center"/>
      <protection locked="0"/>
    </xf>
    <xf numFmtId="0" fontId="23" fillId="0" borderId="0" xfId="2" applyFont="1" applyProtection="1">
      <alignment vertical="center"/>
      <protection locked="0"/>
    </xf>
    <xf numFmtId="9" fontId="37" fillId="0" borderId="0" xfId="7" applyNumberFormat="1" applyFont="1" applyProtection="1">
      <alignment horizontal="center" vertical="center"/>
      <protection locked="0"/>
    </xf>
    <xf numFmtId="9" fontId="37" fillId="0" borderId="0" xfId="7" applyFont="1" applyBorder="1" applyProtection="1">
      <alignment horizontal="center" vertical="center"/>
      <protection locked="0"/>
    </xf>
    <xf numFmtId="0" fontId="24" fillId="0" borderId="0" xfId="2" applyFont="1" applyProtection="1">
      <alignment vertical="center"/>
      <protection locked="0"/>
    </xf>
    <xf numFmtId="14" fontId="33" fillId="0" borderId="0" xfId="6" applyNumberFormat="1" applyFont="1" applyFill="1" applyAlignment="1" applyProtection="1">
      <alignment horizontal="center"/>
      <protection locked="0"/>
    </xf>
    <xf numFmtId="164" fontId="35" fillId="0" borderId="0" xfId="2" applyNumberFormat="1" applyFont="1" applyFill="1" applyAlignment="1" applyProtection="1">
      <alignment horizontal="center" vertical="center"/>
    </xf>
    <xf numFmtId="0" fontId="28" fillId="0" borderId="0" xfId="2" applyFont="1" applyBorder="1" applyProtection="1">
      <alignment vertical="center"/>
      <protection locked="0"/>
    </xf>
    <xf numFmtId="0" fontId="21" fillId="0" borderId="0" xfId="8" applyFont="1" applyFill="1" applyProtection="1">
      <alignment horizontal="center"/>
      <protection locked="0"/>
    </xf>
    <xf numFmtId="0" fontId="21" fillId="0" borderId="0" xfId="8" applyFont="1" applyFill="1" applyAlignment="1" applyProtection="1">
      <alignment horizontal="center"/>
      <protection locked="0"/>
    </xf>
    <xf numFmtId="0" fontId="21" fillId="0" borderId="0" xfId="8" applyFont="1" applyFill="1" applyAlignment="1" applyProtection="1">
      <alignment horizontal="center" vertical="center"/>
      <protection locked="0"/>
    </xf>
    <xf numFmtId="0" fontId="21" fillId="0" borderId="0" xfId="8" applyFont="1" applyFill="1" applyAlignment="1" applyProtection="1">
      <alignment horizontal="center" vertical="center" wrapText="1"/>
      <protection locked="0"/>
    </xf>
    <xf numFmtId="0" fontId="31" fillId="0" borderId="0" xfId="6" applyFont="1" applyFill="1" applyProtection="1">
      <alignment horizontal="left"/>
      <protection locked="0"/>
    </xf>
    <xf numFmtId="3" fontId="22" fillId="0" borderId="2" xfId="9" applyFont="1" applyFill="1" applyProtection="1">
      <alignment horizontal="center"/>
      <protection locked="0"/>
    </xf>
    <xf numFmtId="3" fontId="22" fillId="0" borderId="2" xfId="9" applyFont="1" applyFill="1" applyAlignment="1" applyProtection="1">
      <alignment horizontal="center"/>
      <protection locked="0"/>
    </xf>
    <xf numFmtId="3" fontId="22" fillId="0" borderId="2" xfId="9" applyFont="1" applyFill="1" applyAlignment="1" applyProtection="1">
      <alignment horizontal="center" vertical="center"/>
      <protection locked="0"/>
    </xf>
    <xf numFmtId="0" fontId="24" fillId="0" borderId="0" xfId="2" applyFont="1" applyFill="1" applyProtection="1">
      <alignment vertical="center"/>
      <protection locked="0"/>
    </xf>
    <xf numFmtId="0" fontId="23" fillId="0" borderId="0" xfId="6" applyFont="1" applyFill="1" applyProtection="1">
      <alignment horizontal="left"/>
      <protection locked="0"/>
    </xf>
    <xf numFmtId="164" fontId="38" fillId="0" borderId="0" xfId="2" applyNumberFormat="1" applyFont="1" applyFill="1" applyAlignment="1" applyProtection="1">
      <alignment horizontal="center" vertical="center"/>
    </xf>
    <xf numFmtId="0" fontId="35" fillId="0" borderId="0" xfId="2" applyFont="1" applyFill="1" applyProtection="1">
      <alignment vertical="center"/>
      <protection locked="0"/>
    </xf>
    <xf numFmtId="0" fontId="34" fillId="0" borderId="0" xfId="6" applyFont="1" applyFill="1" applyAlignment="1" applyProtection="1">
      <alignment vertical="center" wrapText="1"/>
      <protection locked="0"/>
    </xf>
    <xf numFmtId="0" fontId="35" fillId="0" borderId="0" xfId="2" applyFont="1" applyFill="1" applyAlignment="1" applyProtection="1">
      <alignment vertical="center" wrapText="1"/>
      <protection locked="0"/>
    </xf>
    <xf numFmtId="14" fontId="35" fillId="0" borderId="0" xfId="2" applyNumberFormat="1" applyFont="1" applyFill="1" applyAlignment="1" applyProtection="1">
      <alignment horizontal="center" vertical="center"/>
      <protection locked="0"/>
    </xf>
    <xf numFmtId="0" fontId="28" fillId="0" borderId="0" xfId="2" applyFont="1" applyFill="1" applyProtection="1">
      <alignment vertical="center"/>
      <protection locked="0"/>
    </xf>
    <xf numFmtId="0" fontId="31" fillId="0" borderId="0" xfId="6" applyFont="1" applyFill="1" applyAlignment="1" applyProtection="1">
      <alignment horizontal="center"/>
      <protection locked="0"/>
    </xf>
    <xf numFmtId="0" fontId="28" fillId="0" borderId="0" xfId="2" applyFont="1" applyFill="1" applyAlignment="1" applyProtection="1">
      <alignment horizontal="center" vertical="center"/>
      <protection locked="0"/>
    </xf>
    <xf numFmtId="0" fontId="29" fillId="0" borderId="0" xfId="2" applyFont="1" applyFill="1" applyProtection="1">
      <alignment vertical="center"/>
      <protection locked="0"/>
    </xf>
    <xf numFmtId="0" fontId="21" fillId="0" borderId="0" xfId="2" applyFont="1" applyFill="1" applyAlignment="1" applyProtection="1">
      <alignment horizontal="center" vertical="center"/>
      <protection locked="0"/>
    </xf>
    <xf numFmtId="0" fontId="23" fillId="0" borderId="0" xfId="2" applyFont="1" applyFill="1" applyProtection="1">
      <alignment vertical="center"/>
      <protection locked="0"/>
    </xf>
    <xf numFmtId="0" fontId="39" fillId="0" borderId="0" xfId="6" applyFont="1" applyFill="1" applyAlignment="1" applyProtection="1">
      <alignment vertical="center"/>
      <protection locked="0"/>
    </xf>
    <xf numFmtId="0" fontId="34" fillId="0" borderId="0" xfId="2" applyFont="1" applyFill="1" applyProtection="1">
      <alignment vertical="center"/>
      <protection locked="0"/>
    </xf>
    <xf numFmtId="0" fontId="40" fillId="0" borderId="0" xfId="6" applyFont="1" applyFill="1" applyAlignment="1" applyProtection="1">
      <alignment vertical="center"/>
      <protection locked="0"/>
    </xf>
    <xf numFmtId="0" fontId="34" fillId="0" borderId="0" xfId="6" applyFont="1" applyFill="1" applyAlignment="1" applyProtection="1">
      <alignment vertical="center"/>
      <protection locked="0"/>
    </xf>
    <xf numFmtId="0" fontId="16" fillId="2" borderId="14" xfId="1" applyFont="1" applyFill="1" applyBorder="1" applyAlignment="1">
      <alignment horizontal="center" vertical="center" wrapText="1"/>
    </xf>
    <xf numFmtId="14" fontId="16" fillId="2" borderId="14" xfId="1" applyNumberFormat="1" applyFont="1" applyFill="1" applyBorder="1" applyAlignment="1">
      <alignment horizontal="center" vertical="center" wrapText="1"/>
    </xf>
    <xf numFmtId="0" fontId="0" fillId="2" borderId="0" xfId="0" applyFill="1"/>
    <xf numFmtId="0" fontId="41" fillId="0" borderId="29" xfId="0" applyFont="1" applyBorder="1" applyAlignment="1">
      <alignment vertical="center" wrapText="1"/>
    </xf>
    <xf numFmtId="0" fontId="42" fillId="8" borderId="30" xfId="0" applyFont="1" applyFill="1" applyBorder="1" applyAlignment="1">
      <alignment vertical="center" wrapText="1"/>
    </xf>
    <xf numFmtId="0" fontId="43" fillId="0" borderId="29" xfId="12" applyBorder="1" applyAlignment="1">
      <alignment vertical="center" wrapText="1"/>
    </xf>
    <xf numFmtId="0" fontId="41" fillId="0" borderId="31" xfId="0" applyFont="1" applyFill="1" applyBorder="1" applyAlignment="1">
      <alignment horizontal="justify" vertical="center" wrapText="1"/>
    </xf>
    <xf numFmtId="0" fontId="41" fillId="0" borderId="31" xfId="0" applyFont="1" applyBorder="1" applyAlignment="1">
      <alignment horizontal="justify" vertical="center" wrapText="1"/>
    </xf>
    <xf numFmtId="0" fontId="45" fillId="0" borderId="31" xfId="0" applyFont="1" applyFill="1" applyBorder="1" applyAlignment="1">
      <alignment horizontal="justify" vertical="center" wrapText="1"/>
    </xf>
    <xf numFmtId="0" fontId="41" fillId="0" borderId="29" xfId="0" applyFont="1" applyBorder="1" applyAlignment="1">
      <alignment horizontal="justify" vertical="center" wrapText="1"/>
    </xf>
    <xf numFmtId="0" fontId="42" fillId="8" borderId="31" xfId="0" applyFont="1" applyFill="1" applyBorder="1" applyAlignment="1">
      <alignment horizontal="center" vertical="center" wrapText="1"/>
    </xf>
    <xf numFmtId="0" fontId="45" fillId="8" borderId="31" xfId="0" applyFont="1" applyFill="1" applyBorder="1" applyAlignment="1">
      <alignment horizontal="center" vertical="center" wrapText="1"/>
    </xf>
    <xf numFmtId="0" fontId="41" fillId="0" borderId="32" xfId="0" applyFont="1" applyBorder="1" applyAlignment="1">
      <alignment horizontal="justify" vertical="center" wrapText="1"/>
    </xf>
    <xf numFmtId="0" fontId="45" fillId="8" borderId="33" xfId="0" applyFont="1" applyFill="1" applyBorder="1" applyAlignment="1">
      <alignment vertical="center" wrapText="1"/>
    </xf>
    <xf numFmtId="0" fontId="34" fillId="9" borderId="0" xfId="2" applyFont="1" applyFill="1" applyProtection="1">
      <alignment vertical="center"/>
      <protection locked="0"/>
    </xf>
    <xf numFmtId="0" fontId="39" fillId="9" borderId="0" xfId="6" applyFont="1" applyFill="1" applyAlignment="1" applyProtection="1">
      <alignment vertical="center"/>
      <protection locked="0"/>
    </xf>
    <xf numFmtId="0" fontId="35" fillId="9" borderId="0" xfId="2" applyFont="1" applyFill="1" applyProtection="1">
      <alignment vertical="center"/>
      <protection locked="0"/>
    </xf>
    <xf numFmtId="0" fontId="34" fillId="9" borderId="0" xfId="6" applyFont="1" applyFill="1" applyAlignment="1" applyProtection="1">
      <alignment horizontal="left" vertical="center" wrapText="1"/>
      <protection locked="0"/>
    </xf>
    <xf numFmtId="14" fontId="34" fillId="9" borderId="0" xfId="6" applyNumberFormat="1" applyFont="1" applyFill="1" applyAlignment="1" applyProtection="1">
      <alignment horizontal="center" vertical="center"/>
      <protection locked="0"/>
    </xf>
    <xf numFmtId="164" fontId="38" fillId="9" borderId="0" xfId="2" applyNumberFormat="1" applyFont="1" applyFill="1" applyAlignment="1" applyProtection="1">
      <alignment horizontal="center" vertical="center"/>
    </xf>
    <xf numFmtId="9" fontId="36" fillId="9" borderId="0" xfId="7" applyNumberFormat="1" applyFont="1" applyFill="1" applyAlignment="1" applyProtection="1">
      <alignment horizontal="center" vertical="center"/>
      <protection locked="0"/>
    </xf>
    <xf numFmtId="0" fontId="34" fillId="2" borderId="0" xfId="2" applyFont="1" applyFill="1" applyProtection="1">
      <alignment vertical="center"/>
      <protection locked="0"/>
    </xf>
    <xf numFmtId="0" fontId="38" fillId="9" borderId="0" xfId="2" applyFont="1" applyFill="1" applyProtection="1">
      <alignment vertical="center"/>
      <protection locked="0"/>
    </xf>
    <xf numFmtId="0" fontId="34" fillId="9" borderId="0" xfId="6" applyFont="1" applyFill="1" applyAlignment="1" applyProtection="1">
      <alignment vertical="center"/>
      <protection locked="0"/>
    </xf>
    <xf numFmtId="0" fontId="35" fillId="9" borderId="0" xfId="2" applyFont="1" applyFill="1" applyAlignment="1" applyProtection="1">
      <alignment vertical="center" wrapText="1"/>
      <protection locked="0"/>
    </xf>
    <xf numFmtId="14" fontId="35" fillId="9" borderId="0" xfId="2" applyNumberFormat="1" applyFont="1" applyFill="1" applyAlignment="1" applyProtection="1">
      <alignment horizontal="center" vertical="center"/>
      <protection locked="0"/>
    </xf>
    <xf numFmtId="164" fontId="50" fillId="9" borderId="0" xfId="2" applyNumberFormat="1" applyFont="1" applyFill="1" applyAlignment="1" applyProtection="1">
      <alignment horizontal="center" vertical="center"/>
    </xf>
    <xf numFmtId="0" fontId="24" fillId="9" borderId="0" xfId="2" applyFont="1" applyFill="1" applyProtection="1">
      <alignment vertical="center"/>
      <protection locked="0"/>
    </xf>
    <xf numFmtId="9" fontId="37" fillId="9" borderId="0" xfId="7" applyNumberFormat="1" applyFont="1" applyFill="1" applyProtection="1">
      <alignment horizontal="center" vertical="center"/>
      <protection locked="0"/>
    </xf>
    <xf numFmtId="0" fontId="39" fillId="9" borderId="0" xfId="2" applyFont="1" applyFill="1" applyProtection="1">
      <alignment vertical="center"/>
      <protection locked="0"/>
    </xf>
    <xf numFmtId="0" fontId="34" fillId="9" borderId="0" xfId="6" applyFont="1" applyFill="1" applyAlignment="1" applyProtection="1">
      <alignment vertical="center" wrapText="1"/>
      <protection locked="0"/>
    </xf>
    <xf numFmtId="14" fontId="39" fillId="9" borderId="0" xfId="6" applyNumberFormat="1" applyFont="1" applyFill="1" applyAlignment="1" applyProtection="1">
      <alignment horizontal="center" vertical="center"/>
      <protection locked="0"/>
    </xf>
    <xf numFmtId="9" fontId="49" fillId="0" borderId="0" xfId="7" applyNumberFormat="1" applyFont="1" applyAlignment="1" applyProtection="1">
      <alignment horizontal="center" vertical="center"/>
      <protection locked="0"/>
    </xf>
    <xf numFmtId="9" fontId="51" fillId="9" borderId="9" xfId="13" applyFont="1" applyFill="1" applyBorder="1" applyAlignment="1" applyProtection="1">
      <alignment horizontal="center" vertical="center"/>
    </xf>
    <xf numFmtId="0" fontId="24" fillId="2" borderId="0" xfId="2" applyFont="1" applyFill="1" applyProtection="1">
      <alignment vertical="center"/>
      <protection locked="0"/>
    </xf>
    <xf numFmtId="0" fontId="39" fillId="2" borderId="0" xfId="2" applyFont="1" applyFill="1" applyProtection="1">
      <alignment vertical="center"/>
      <protection locked="0"/>
    </xf>
    <xf numFmtId="14" fontId="32" fillId="0" borderId="18" xfId="0" applyNumberFormat="1" applyFont="1" applyBorder="1" applyAlignment="1">
      <alignment horizontal="justify" vertical="center"/>
    </xf>
    <xf numFmtId="9" fontId="32" fillId="0" borderId="15" xfId="0" applyNumberFormat="1" applyFont="1" applyBorder="1" applyAlignment="1">
      <alignment horizontal="justify" vertical="center"/>
    </xf>
    <xf numFmtId="14" fontId="32" fillId="0" borderId="14" xfId="0" applyNumberFormat="1" applyFont="1" applyBorder="1" applyAlignment="1">
      <alignment horizontal="justify" vertical="center"/>
    </xf>
    <xf numFmtId="0" fontId="34" fillId="2" borderId="0" xfId="6" applyFont="1" applyFill="1" applyAlignment="1" applyProtection="1">
      <alignment vertical="center" wrapText="1"/>
      <protection locked="0"/>
    </xf>
    <xf numFmtId="164" fontId="49" fillId="0" borderId="0" xfId="2" applyNumberFormat="1" applyFont="1" applyFill="1" applyAlignment="1" applyProtection="1">
      <alignment horizontal="center" vertical="center"/>
    </xf>
    <xf numFmtId="0" fontId="42" fillId="7" borderId="28" xfId="0" applyFont="1" applyFill="1" applyBorder="1" applyAlignment="1">
      <alignment horizontal="center" vertical="center" wrapText="1"/>
    </xf>
    <xf numFmtId="0" fontId="42" fillId="7" borderId="27" xfId="0" applyFont="1" applyFill="1" applyBorder="1" applyAlignment="1">
      <alignment horizontal="center" vertical="center" wrapText="1"/>
    </xf>
    <xf numFmtId="0" fontId="41" fillId="0" borderId="22" xfId="0" applyFont="1" applyBorder="1" applyAlignment="1">
      <alignment horizontal="justify" vertical="center" wrapText="1"/>
    </xf>
    <xf numFmtId="0" fontId="41" fillId="0" borderId="24" xfId="0" applyFont="1" applyBorder="1" applyAlignment="1">
      <alignment horizontal="justify" vertical="center" wrapText="1"/>
    </xf>
    <xf numFmtId="0" fontId="42" fillId="8" borderId="28" xfId="0" applyFont="1" applyFill="1" applyBorder="1" applyAlignment="1">
      <alignment horizontal="center" vertical="center" wrapText="1"/>
    </xf>
    <xf numFmtId="0" fontId="42" fillId="8" borderId="27" xfId="0" applyFont="1" applyFill="1" applyBorder="1" applyAlignment="1">
      <alignment horizontal="center" vertical="center" wrapText="1"/>
    </xf>
    <xf numFmtId="0" fontId="41" fillId="7" borderId="28" xfId="0" applyFont="1" applyFill="1" applyBorder="1" applyAlignment="1">
      <alignment vertical="top" wrapText="1"/>
    </xf>
    <xf numFmtId="0" fontId="41" fillId="7" borderId="27" xfId="0" applyFont="1" applyFill="1" applyBorder="1" applyAlignment="1">
      <alignment vertical="top" wrapText="1"/>
    </xf>
    <xf numFmtId="0" fontId="16" fillId="5" borderId="3" xfId="0" applyFont="1" applyFill="1" applyBorder="1" applyAlignment="1">
      <alignment horizontal="left" vertical="center" wrapText="1"/>
    </xf>
    <xf numFmtId="0" fontId="16" fillId="5" borderId="4" xfId="0" applyFont="1" applyFill="1" applyBorder="1" applyAlignment="1">
      <alignment horizontal="left" vertical="center" wrapText="1"/>
    </xf>
    <xf numFmtId="0" fontId="16" fillId="5" borderId="5" xfId="0" applyFont="1" applyFill="1" applyBorder="1" applyAlignment="1">
      <alignment horizontal="left" vertical="center" wrapText="1"/>
    </xf>
    <xf numFmtId="0" fontId="16" fillId="5" borderId="8" xfId="0" applyFont="1" applyFill="1" applyBorder="1" applyAlignment="1">
      <alignment horizontal="left" vertical="center" wrapText="1"/>
    </xf>
    <xf numFmtId="0" fontId="16" fillId="5" borderId="9" xfId="0" applyFont="1" applyFill="1" applyBorder="1" applyAlignment="1">
      <alignment horizontal="left" vertical="center" wrapText="1"/>
    </xf>
    <xf numFmtId="0" fontId="16" fillId="5" borderId="10" xfId="0" applyFont="1" applyFill="1" applyBorder="1" applyAlignment="1">
      <alignment horizontal="left" vertical="center" wrapText="1"/>
    </xf>
    <xf numFmtId="0" fontId="15" fillId="2" borderId="0" xfId="0" applyFont="1" applyFill="1" applyBorder="1" applyAlignment="1">
      <alignment horizontal="center" vertical="center"/>
    </xf>
    <xf numFmtId="0" fontId="15" fillId="2" borderId="0" xfId="0" applyFont="1" applyFill="1" applyBorder="1" applyAlignment="1">
      <alignment horizontal="center" vertical="center" wrapText="1"/>
    </xf>
    <xf numFmtId="0" fontId="16" fillId="2" borderId="3" xfId="0" applyFont="1" applyFill="1" applyBorder="1" applyAlignment="1">
      <alignment horizontal="left" vertical="center" wrapText="1"/>
    </xf>
    <xf numFmtId="0" fontId="16" fillId="2" borderId="4"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8"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10" xfId="0" applyFont="1" applyFill="1" applyBorder="1" applyAlignment="1">
      <alignment horizontal="left" vertical="center" wrapText="1"/>
    </xf>
    <xf numFmtId="0" fontId="16" fillId="5" borderId="14" xfId="0" applyFont="1" applyFill="1" applyBorder="1" applyAlignment="1">
      <alignment horizontal="left" vertical="center" wrapText="1"/>
    </xf>
    <xf numFmtId="0" fontId="16" fillId="2" borderId="17" xfId="0" applyFont="1" applyFill="1" applyBorder="1" applyAlignment="1">
      <alignment horizontal="left" vertical="center" wrapText="1"/>
    </xf>
    <xf numFmtId="0" fontId="16" fillId="2" borderId="25"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14" xfId="1" applyFont="1" applyFill="1" applyBorder="1" applyAlignment="1">
      <alignment horizontal="center" vertical="center" wrapText="1"/>
    </xf>
    <xf numFmtId="14" fontId="16" fillId="2" borderId="14" xfId="1" applyNumberFormat="1" applyFont="1" applyFill="1" applyBorder="1" applyAlignment="1">
      <alignment horizontal="center" vertical="center" wrapText="1"/>
    </xf>
    <xf numFmtId="0" fontId="16" fillId="2" borderId="14" xfId="0" applyFont="1" applyFill="1" applyBorder="1" applyAlignment="1">
      <alignment horizontal="left" vertical="center" wrapText="1"/>
    </xf>
    <xf numFmtId="0" fontId="16" fillId="2" borderId="14" xfId="0" applyFont="1" applyFill="1" applyBorder="1" applyAlignment="1">
      <alignment horizontal="center" vertical="center"/>
    </xf>
    <xf numFmtId="0" fontId="16" fillId="2" borderId="14" xfId="0" applyFont="1" applyFill="1" applyBorder="1" applyAlignment="1">
      <alignment horizontal="justify" vertical="center" wrapText="1"/>
    </xf>
    <xf numFmtId="0" fontId="16" fillId="5" borderId="14" xfId="0" applyFont="1" applyFill="1" applyBorder="1" applyAlignment="1">
      <alignment horizontal="justify" vertical="center" wrapText="1"/>
    </xf>
    <xf numFmtId="0" fontId="20" fillId="0" borderId="0" xfId="3" applyFont="1" applyAlignment="1" applyProtection="1">
      <alignment horizontal="center"/>
      <protection locked="0"/>
    </xf>
    <xf numFmtId="0" fontId="26" fillId="0" borderId="3" xfId="6" applyFont="1" applyBorder="1" applyAlignment="1" applyProtection="1">
      <alignment horizontal="left" vertical="top" wrapText="1"/>
      <protection locked="0"/>
    </xf>
    <xf numFmtId="0" fontId="26" fillId="0" borderId="4" xfId="6" applyFont="1" applyBorder="1" applyAlignment="1" applyProtection="1">
      <alignment horizontal="left" vertical="top"/>
      <protection locked="0"/>
    </xf>
    <xf numFmtId="0" fontId="26" fillId="0" borderId="5" xfId="6" applyFont="1" applyBorder="1" applyAlignment="1" applyProtection="1">
      <alignment horizontal="left" vertical="top"/>
      <protection locked="0"/>
    </xf>
    <xf numFmtId="0" fontId="26" fillId="0" borderId="6" xfId="6" applyFont="1" applyBorder="1" applyAlignment="1" applyProtection="1">
      <alignment horizontal="left" vertical="top"/>
      <protection locked="0"/>
    </xf>
    <xf numFmtId="0" fontId="26" fillId="0" borderId="0" xfId="6" applyFont="1" applyBorder="1" applyAlignment="1" applyProtection="1">
      <alignment horizontal="left" vertical="top"/>
      <protection locked="0"/>
    </xf>
    <xf numFmtId="0" fontId="26" fillId="0" borderId="7" xfId="6" applyFont="1" applyBorder="1" applyAlignment="1" applyProtection="1">
      <alignment horizontal="left" vertical="top"/>
      <protection locked="0"/>
    </xf>
    <xf numFmtId="0" fontId="26" fillId="0" borderId="8" xfId="6" applyFont="1" applyBorder="1" applyAlignment="1" applyProtection="1">
      <alignment horizontal="left" vertical="top"/>
      <protection locked="0"/>
    </xf>
    <xf numFmtId="0" fontId="26" fillId="0" borderId="9" xfId="6" applyFont="1" applyBorder="1" applyAlignment="1" applyProtection="1">
      <alignment horizontal="left" vertical="top"/>
      <protection locked="0"/>
    </xf>
    <xf numFmtId="0" fontId="26" fillId="0" borderId="10" xfId="6" applyFont="1" applyBorder="1" applyAlignment="1" applyProtection="1">
      <alignment horizontal="left" vertical="top"/>
      <protection locked="0"/>
    </xf>
    <xf numFmtId="0" fontId="9" fillId="2" borderId="14" xfId="11" applyFill="1" applyBorder="1" applyAlignment="1">
      <alignment horizontal="left" vertical="center"/>
    </xf>
    <xf numFmtId="0" fontId="9" fillId="2" borderId="15" xfId="11" applyFill="1" applyBorder="1" applyAlignment="1">
      <alignment horizontal="left" vertical="center"/>
    </xf>
    <xf numFmtId="0" fontId="10" fillId="2" borderId="16" xfId="11" applyFont="1" applyFill="1" applyBorder="1" applyAlignment="1">
      <alignment horizontal="center" vertical="center"/>
    </xf>
    <xf numFmtId="0" fontId="10" fillId="2" borderId="14" xfId="11" applyFont="1" applyFill="1" applyBorder="1" applyAlignment="1">
      <alignment horizontal="center" vertical="center"/>
    </xf>
    <xf numFmtId="0" fontId="10" fillId="2" borderId="15" xfId="11" applyFont="1" applyFill="1" applyBorder="1" applyAlignment="1">
      <alignment horizontal="center" vertical="center"/>
    </xf>
    <xf numFmtId="0" fontId="53" fillId="2" borderId="19" xfId="11" applyFont="1" applyFill="1" applyBorder="1" applyAlignment="1">
      <alignment horizontal="center" vertical="center"/>
    </xf>
    <xf numFmtId="0" fontId="53" fillId="2" borderId="20" xfId="11" applyFont="1" applyFill="1" applyBorder="1" applyAlignment="1">
      <alignment horizontal="center" vertical="center"/>
    </xf>
    <xf numFmtId="0" fontId="53" fillId="2" borderId="21" xfId="11" applyFont="1" applyFill="1" applyBorder="1" applyAlignment="1">
      <alignment horizontal="center" vertical="center"/>
    </xf>
    <xf numFmtId="0" fontId="10" fillId="2" borderId="22" xfId="11" applyFont="1" applyFill="1" applyBorder="1" applyAlignment="1">
      <alignment horizontal="left" vertical="center" wrapText="1"/>
    </xf>
    <xf numFmtId="0" fontId="10" fillId="2" borderId="23" xfId="11" applyFont="1" applyFill="1" applyBorder="1" applyAlignment="1">
      <alignment horizontal="left" vertical="center" wrapText="1"/>
    </xf>
    <xf numFmtId="0" fontId="10" fillId="2" borderId="24" xfId="11" applyFont="1" applyFill="1" applyBorder="1" applyAlignment="1">
      <alignment horizontal="left" vertical="center" wrapText="1"/>
    </xf>
    <xf numFmtId="0" fontId="10" fillId="2" borderId="0" xfId="11" applyFont="1" applyFill="1" applyAlignment="1">
      <alignment horizontal="center" vertical="center"/>
    </xf>
    <xf numFmtId="0" fontId="10" fillId="2" borderId="0" xfId="11" applyFont="1" applyFill="1" applyBorder="1" applyAlignment="1">
      <alignment horizontal="center" vertical="center"/>
    </xf>
    <xf numFmtId="0" fontId="10" fillId="2" borderId="11" xfId="11" applyFont="1" applyFill="1" applyBorder="1" applyAlignment="1">
      <alignment horizontal="center" vertical="center"/>
    </xf>
    <xf numFmtId="0" fontId="10" fillId="2" borderId="12" xfId="11" applyFont="1" applyFill="1" applyBorder="1" applyAlignment="1">
      <alignment horizontal="center" vertical="center"/>
    </xf>
    <xf numFmtId="0" fontId="10" fillId="2" borderId="18" xfId="11" applyFont="1" applyFill="1" applyBorder="1" applyAlignment="1">
      <alignment horizontal="center" vertical="center"/>
    </xf>
    <xf numFmtId="0" fontId="52" fillId="2" borderId="16" xfId="11" applyFont="1" applyFill="1" applyBorder="1" applyAlignment="1">
      <alignment horizontal="left" vertical="center" wrapText="1"/>
    </xf>
    <xf numFmtId="0" fontId="52" fillId="2" borderId="14" xfId="11" applyFont="1" applyFill="1" applyBorder="1" applyAlignment="1">
      <alignment horizontal="left" vertical="center" wrapText="1"/>
    </xf>
    <xf numFmtId="0" fontId="9" fillId="2" borderId="16" xfId="11" applyFont="1" applyFill="1" applyBorder="1" applyAlignment="1">
      <alignment horizontal="left" vertical="center" wrapText="1"/>
    </xf>
    <xf numFmtId="0" fontId="9" fillId="2" borderId="15" xfId="11" applyFont="1" applyFill="1" applyBorder="1" applyAlignment="1">
      <alignment horizontal="left" vertical="center" wrapText="1"/>
    </xf>
  </cellXfs>
  <cellStyles count="14">
    <cellStyle name="Activity" xfId="6"/>
    <cellStyle name="Hipervínculo" xfId="12" builtinId="8"/>
    <cellStyle name="Label" xfId="5"/>
    <cellStyle name="Normal" xfId="0" builtinId="0"/>
    <cellStyle name="Normal 2" xfId="1"/>
    <cellStyle name="Normal 3" xfId="2"/>
    <cellStyle name="Normal 4" xfId="11"/>
    <cellStyle name="Percent Complete" xfId="7"/>
    <cellStyle name="Period Headers" xfId="9"/>
    <cellStyle name="Period Highlight Control" xfId="4"/>
    <cellStyle name="Porcentaje" xfId="13" builtinId="5"/>
    <cellStyle name="Porcentaje 2" xfId="10"/>
    <cellStyle name="Project Headers" xfId="8"/>
    <cellStyle name="Título 1 2" xfId="3"/>
  </cellStyles>
  <dxfs count="1">
    <dxf>
      <border>
        <top style="thin">
          <color theme="7"/>
        </top>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'II parte'!$G$7</c:f>
              <c:strCache>
                <c:ptCount val="1"/>
                <c:pt idx="0">
                  <c:v>Fecha de inicio</c:v>
                </c:pt>
              </c:strCache>
            </c:strRef>
          </c:tx>
          <c:spPr>
            <a:noFill/>
          </c:spPr>
          <c:invertIfNegative val="0"/>
          <c:val>
            <c:numRef>
              <c:f>'II parte'!$G$9:$G$41</c:f>
              <c:numCache>
                <c:formatCode>m/d/yyyy</c:formatCode>
                <c:ptCount val="33"/>
                <c:pt idx="0">
                  <c:v>42394</c:v>
                </c:pt>
                <c:pt idx="1">
                  <c:v>42394</c:v>
                </c:pt>
                <c:pt idx="2">
                  <c:v>42394</c:v>
                </c:pt>
                <c:pt idx="3">
                  <c:v>42394</c:v>
                </c:pt>
                <c:pt idx="4">
                  <c:v>42394</c:v>
                </c:pt>
                <c:pt idx="5">
                  <c:v>42394</c:v>
                </c:pt>
                <c:pt idx="6">
                  <c:v>42394</c:v>
                </c:pt>
                <c:pt idx="7">
                  <c:v>42394</c:v>
                </c:pt>
                <c:pt idx="8">
                  <c:v>42395</c:v>
                </c:pt>
                <c:pt idx="9">
                  <c:v>42396</c:v>
                </c:pt>
                <c:pt idx="10">
                  <c:v>42396</c:v>
                </c:pt>
                <c:pt idx="11">
                  <c:v>42397</c:v>
                </c:pt>
                <c:pt idx="12">
                  <c:v>42396</c:v>
                </c:pt>
                <c:pt idx="13">
                  <c:v>42401</c:v>
                </c:pt>
                <c:pt idx="14">
                  <c:v>42402</c:v>
                </c:pt>
                <c:pt idx="15">
                  <c:v>42402</c:v>
                </c:pt>
                <c:pt idx="16">
                  <c:v>42404</c:v>
                </c:pt>
                <c:pt idx="17">
                  <c:v>42404</c:v>
                </c:pt>
                <c:pt idx="18">
                  <c:v>42405</c:v>
                </c:pt>
                <c:pt idx="19">
                  <c:v>42408</c:v>
                </c:pt>
                <c:pt idx="20">
                  <c:v>42457</c:v>
                </c:pt>
                <c:pt idx="21">
                  <c:v>42460</c:v>
                </c:pt>
                <c:pt idx="22">
                  <c:v>42472</c:v>
                </c:pt>
                <c:pt idx="23">
                  <c:v>42736</c:v>
                </c:pt>
                <c:pt idx="24">
                  <c:v>42948</c:v>
                </c:pt>
                <c:pt idx="25">
                  <c:v>42948</c:v>
                </c:pt>
                <c:pt idx="26">
                  <c:v>42795</c:v>
                </c:pt>
                <c:pt idx="27">
                  <c:v>43031</c:v>
                </c:pt>
                <c:pt idx="28">
                  <c:v>43031</c:v>
                </c:pt>
                <c:pt idx="29">
                  <c:v>43024</c:v>
                </c:pt>
                <c:pt idx="30">
                  <c:v>43010</c:v>
                </c:pt>
                <c:pt idx="31">
                  <c:v>43010</c:v>
                </c:pt>
                <c:pt idx="32">
                  <c:v>43038</c:v>
                </c:pt>
              </c:numCache>
            </c:numRef>
          </c:val>
        </c:ser>
        <c:ser>
          <c:idx val="1"/>
          <c:order val="1"/>
          <c:tx>
            <c:strRef>
              <c:f>'II parte'!$I$7</c:f>
              <c:strCache>
                <c:ptCount val="1"/>
                <c:pt idx="0">
                  <c:v>DURACIÓN</c:v>
                </c:pt>
              </c:strCache>
            </c:strRef>
          </c:tx>
          <c:invertIfNegative val="0"/>
          <c:val>
            <c:numRef>
              <c:f>'II parte'!$I$9:$I$41</c:f>
              <c:numCache>
                <c:formatCode>0.0</c:formatCode>
                <c:ptCount val="33"/>
                <c:pt idx="0">
                  <c:v>644</c:v>
                </c:pt>
                <c:pt idx="1">
                  <c:v>1</c:v>
                </c:pt>
                <c:pt idx="2">
                  <c:v>0</c:v>
                </c:pt>
                <c:pt idx="3">
                  <c:v>0</c:v>
                </c:pt>
                <c:pt idx="4">
                  <c:v>0</c:v>
                </c:pt>
                <c:pt idx="5">
                  <c:v>0</c:v>
                </c:pt>
                <c:pt idx="6">
                  <c:v>1</c:v>
                </c:pt>
                <c:pt idx="7">
                  <c:v>1</c:v>
                </c:pt>
                <c:pt idx="8">
                  <c:v>0</c:v>
                </c:pt>
                <c:pt idx="9">
                  <c:v>7</c:v>
                </c:pt>
                <c:pt idx="10">
                  <c:v>0</c:v>
                </c:pt>
                <c:pt idx="11">
                  <c:v>0</c:v>
                </c:pt>
                <c:pt idx="12">
                  <c:v>2</c:v>
                </c:pt>
                <c:pt idx="13">
                  <c:v>0</c:v>
                </c:pt>
                <c:pt idx="14">
                  <c:v>0</c:v>
                </c:pt>
                <c:pt idx="15">
                  <c:v>1</c:v>
                </c:pt>
                <c:pt idx="16">
                  <c:v>92</c:v>
                </c:pt>
                <c:pt idx="17">
                  <c:v>1</c:v>
                </c:pt>
                <c:pt idx="18">
                  <c:v>0</c:v>
                </c:pt>
                <c:pt idx="19">
                  <c:v>4</c:v>
                </c:pt>
                <c:pt idx="20">
                  <c:v>2</c:v>
                </c:pt>
                <c:pt idx="21">
                  <c:v>8</c:v>
                </c:pt>
                <c:pt idx="22">
                  <c:v>24</c:v>
                </c:pt>
                <c:pt idx="23">
                  <c:v>302</c:v>
                </c:pt>
                <c:pt idx="24">
                  <c:v>90</c:v>
                </c:pt>
                <c:pt idx="25">
                  <c:v>90</c:v>
                </c:pt>
                <c:pt idx="26">
                  <c:v>150</c:v>
                </c:pt>
                <c:pt idx="27">
                  <c:v>4</c:v>
                </c:pt>
                <c:pt idx="28">
                  <c:v>4</c:v>
                </c:pt>
                <c:pt idx="29">
                  <c:v>4</c:v>
                </c:pt>
                <c:pt idx="30">
                  <c:v>25</c:v>
                </c:pt>
                <c:pt idx="31">
                  <c:v>25</c:v>
                </c:pt>
                <c:pt idx="32">
                  <c:v>0</c:v>
                </c:pt>
              </c:numCache>
            </c:numRef>
          </c:val>
        </c:ser>
        <c:dLbls>
          <c:showLegendKey val="0"/>
          <c:showVal val="0"/>
          <c:showCatName val="0"/>
          <c:showSerName val="0"/>
          <c:showPercent val="0"/>
          <c:showBubbleSize val="0"/>
        </c:dLbls>
        <c:gapWidth val="51"/>
        <c:overlap val="100"/>
        <c:axId val="134357696"/>
        <c:axId val="165371048"/>
      </c:barChart>
      <c:catAx>
        <c:axId val="134357696"/>
        <c:scaling>
          <c:orientation val="maxMin"/>
        </c:scaling>
        <c:delete val="0"/>
        <c:axPos val="l"/>
        <c:majorTickMark val="out"/>
        <c:minorTickMark val="none"/>
        <c:tickLblPos val="nextTo"/>
        <c:crossAx val="165371048"/>
        <c:crosses val="autoZero"/>
        <c:auto val="1"/>
        <c:lblAlgn val="ctr"/>
        <c:lblOffset val="100"/>
        <c:noMultiLvlLbl val="0"/>
      </c:catAx>
      <c:valAx>
        <c:axId val="165371048"/>
        <c:scaling>
          <c:orientation val="minMax"/>
          <c:max val="42850"/>
          <c:min val="42394"/>
        </c:scaling>
        <c:delete val="0"/>
        <c:axPos val="t"/>
        <c:majorGridlines/>
        <c:numFmt formatCode="dd/mm" sourceLinked="0"/>
        <c:majorTickMark val="out"/>
        <c:minorTickMark val="none"/>
        <c:tickLblPos val="nextTo"/>
        <c:crossAx val="134357696"/>
        <c:crosses val="autoZero"/>
        <c:crossBetween val="between"/>
        <c:majorUnit val="20"/>
        <c:minorUnit val="4"/>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12</xdr:col>
      <xdr:colOff>190500</xdr:colOff>
      <xdr:row>6</xdr:row>
      <xdr:rowOff>296333</xdr:rowOff>
    </xdr:from>
    <xdr:to>
      <xdr:col>36</xdr:col>
      <xdr:colOff>10583</xdr:colOff>
      <xdr:row>41</xdr:row>
      <xdr:rowOff>63499</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vega@sugef.fi.c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3"/>
  <sheetViews>
    <sheetView zoomScale="130" zoomScaleNormal="130" workbookViewId="0">
      <selection activeCell="C9" sqref="C9"/>
    </sheetView>
  </sheetViews>
  <sheetFormatPr baseColWidth="10" defaultColWidth="11.42578125" defaultRowHeight="12.75"/>
  <cols>
    <col min="1" max="1" width="11.42578125" style="82"/>
    <col min="2" max="2" width="50.7109375" style="82" customWidth="1"/>
    <col min="3" max="3" width="100.7109375" style="82" customWidth="1"/>
    <col min="4" max="16384" width="11.42578125" style="82"/>
  </cols>
  <sheetData>
    <row r="1" spans="2:3" ht="13.5" thickBot="1"/>
    <row r="2" spans="2:3" ht="33" customHeight="1" thickBot="1">
      <c r="B2" s="121" t="s">
        <v>74</v>
      </c>
      <c r="C2" s="122"/>
    </row>
    <row r="3" spans="2:3" ht="15.75" thickBot="1">
      <c r="B3" s="84" t="s">
        <v>73</v>
      </c>
      <c r="C3" s="89" t="s">
        <v>92</v>
      </c>
    </row>
    <row r="4" spans="2:3" ht="15.75" thickBot="1">
      <c r="B4" s="84" t="s">
        <v>72</v>
      </c>
      <c r="C4" s="89" t="s">
        <v>77</v>
      </c>
    </row>
    <row r="5" spans="2:3" ht="15.75" thickBot="1">
      <c r="B5" s="84" t="s">
        <v>71</v>
      </c>
      <c r="C5" s="89" t="s">
        <v>78</v>
      </c>
    </row>
    <row r="6" spans="2:3" ht="60.75" thickBot="1">
      <c r="B6" s="84" t="s">
        <v>70</v>
      </c>
      <c r="C6" s="89" t="s">
        <v>93</v>
      </c>
    </row>
    <row r="7" spans="2:3" ht="30.75" thickBot="1">
      <c r="B7" s="93" t="s">
        <v>69</v>
      </c>
      <c r="C7" s="92" t="s">
        <v>94</v>
      </c>
    </row>
    <row r="8" spans="2:3" ht="15.75" thickBot="1">
      <c r="B8" s="91" t="s">
        <v>68</v>
      </c>
      <c r="C8" s="90" t="s">
        <v>67</v>
      </c>
    </row>
    <row r="9" spans="2:3" ht="143.25" thickBot="1">
      <c r="B9" s="88" t="s">
        <v>76</v>
      </c>
      <c r="C9" s="86" t="s">
        <v>95</v>
      </c>
    </row>
    <row r="10" spans="2:3" ht="30.75" thickBot="1">
      <c r="B10" s="88" t="s">
        <v>79</v>
      </c>
      <c r="C10" s="86"/>
    </row>
    <row r="11" spans="2:3" ht="143.25" thickBot="1">
      <c r="B11" s="87" t="s">
        <v>87</v>
      </c>
      <c r="C11" s="86" t="s">
        <v>66</v>
      </c>
    </row>
    <row r="12" spans="2:3" ht="62.25" customHeight="1" thickBot="1">
      <c r="B12" s="123" t="s">
        <v>65</v>
      </c>
      <c r="C12" s="124"/>
    </row>
    <row r="13" spans="2:3" ht="15.75" thickBot="1">
      <c r="B13" s="84" t="s">
        <v>64</v>
      </c>
      <c r="C13" s="83" t="s">
        <v>88</v>
      </c>
    </row>
    <row r="14" spans="2:3" ht="15.75" thickBot="1">
      <c r="B14" s="84" t="s">
        <v>63</v>
      </c>
      <c r="C14" s="83" t="s">
        <v>80</v>
      </c>
    </row>
    <row r="15" spans="2:3" ht="20.25" customHeight="1" thickBot="1">
      <c r="B15" s="84" t="s">
        <v>62</v>
      </c>
      <c r="C15" s="83" t="s">
        <v>81</v>
      </c>
    </row>
    <row r="16" spans="2:3" ht="35.25" customHeight="1" thickBot="1">
      <c r="B16" s="84" t="s">
        <v>61</v>
      </c>
      <c r="C16" s="83" t="s">
        <v>82</v>
      </c>
    </row>
    <row r="17" spans="2:3" ht="15.75" thickBot="1">
      <c r="B17" s="125" t="s">
        <v>60</v>
      </c>
      <c r="C17" s="126"/>
    </row>
    <row r="18" spans="2:3" ht="15.75" thickBot="1">
      <c r="B18" s="84" t="s">
        <v>59</v>
      </c>
      <c r="C18" s="83" t="s">
        <v>83</v>
      </c>
    </row>
    <row r="19" spans="2:3" ht="15.75" thickBot="1">
      <c r="B19" s="84" t="s">
        <v>58</v>
      </c>
      <c r="C19" s="83" t="s">
        <v>84</v>
      </c>
    </row>
    <row r="20" spans="2:3" ht="15.75" thickBot="1">
      <c r="B20" s="84" t="s">
        <v>57</v>
      </c>
      <c r="C20" s="85" t="s">
        <v>56</v>
      </c>
    </row>
    <row r="21" spans="2:3" ht="15.75" thickBot="1">
      <c r="B21" s="84" t="s">
        <v>55</v>
      </c>
      <c r="C21" s="83" t="s">
        <v>85</v>
      </c>
    </row>
    <row r="22" spans="2:3" ht="31.5" customHeight="1" thickBot="1">
      <c r="B22" s="84" t="s">
        <v>54</v>
      </c>
      <c r="C22" s="83" t="s">
        <v>86</v>
      </c>
    </row>
    <row r="23" spans="2:3" ht="20.25" customHeight="1" thickBot="1">
      <c r="B23" s="127" t="s">
        <v>75</v>
      </c>
      <c r="C23" s="128"/>
    </row>
  </sheetData>
  <mergeCells count="4">
    <mergeCell ref="B2:C2"/>
    <mergeCell ref="B12:C12"/>
    <mergeCell ref="B17:C17"/>
    <mergeCell ref="B23:C23"/>
  </mergeCells>
  <hyperlinks>
    <hyperlink ref="C20"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7" zoomScale="140" zoomScaleNormal="140" workbookViewId="0">
      <selection activeCell="B22" sqref="B22:J23"/>
    </sheetView>
  </sheetViews>
  <sheetFormatPr baseColWidth="10" defaultColWidth="0" defaultRowHeight="12.75" zeroHeight="1"/>
  <cols>
    <col min="1" max="1" width="3" style="11" customWidth="1"/>
    <col min="2" max="3" width="11.42578125" style="11" customWidth="1"/>
    <col min="4" max="4" width="12.140625" style="11" bestFit="1" customWidth="1"/>
    <col min="5" max="5" width="10.42578125" style="11" bestFit="1" customWidth="1"/>
    <col min="6" max="6" width="9.140625" style="11" customWidth="1"/>
    <col min="7" max="10" width="11.42578125" style="11" customWidth="1"/>
    <col min="11" max="11" width="3.85546875" style="11" customWidth="1"/>
    <col min="12" max="12" width="0" style="11" hidden="1" customWidth="1"/>
    <col min="13" max="16384" width="11.5703125" style="11" hidden="1"/>
  </cols>
  <sheetData>
    <row r="1" spans="2:12"/>
    <row r="2" spans="2:12" ht="25.5" customHeight="1">
      <c r="B2" s="150" t="s">
        <v>0</v>
      </c>
      <c r="C2" s="150"/>
      <c r="D2" s="150"/>
      <c r="E2" s="150"/>
      <c r="F2" s="150"/>
      <c r="G2" s="150"/>
      <c r="H2" s="150"/>
      <c r="I2" s="150"/>
      <c r="J2" s="150"/>
    </row>
    <row r="3" spans="2:12">
      <c r="B3" s="135"/>
      <c r="C3" s="135"/>
      <c r="D3" s="135"/>
      <c r="E3" s="135"/>
      <c r="F3" s="135"/>
      <c r="G3" s="135"/>
      <c r="H3" s="135"/>
      <c r="I3" s="135"/>
      <c r="J3" s="135"/>
    </row>
    <row r="4" spans="2:12" ht="50.1" customHeight="1">
      <c r="B4" s="151" t="s">
        <v>96</v>
      </c>
      <c r="C4" s="151"/>
      <c r="D4" s="151"/>
      <c r="E4" s="151"/>
      <c r="F4" s="151"/>
      <c r="G4" s="151"/>
      <c r="H4" s="151"/>
      <c r="I4" s="151"/>
      <c r="J4" s="151"/>
    </row>
    <row r="5" spans="2:12" ht="50.1" customHeight="1">
      <c r="B5" s="151"/>
      <c r="C5" s="151"/>
      <c r="D5" s="151"/>
      <c r="E5" s="151"/>
      <c r="F5" s="151"/>
      <c r="G5" s="151"/>
      <c r="H5" s="151"/>
      <c r="I5" s="151"/>
      <c r="J5" s="151"/>
    </row>
    <row r="6" spans="2:12">
      <c r="B6" s="136"/>
      <c r="C6" s="136"/>
      <c r="D6" s="136"/>
      <c r="E6" s="136"/>
      <c r="F6" s="136"/>
      <c r="G6" s="136"/>
      <c r="H6" s="136"/>
      <c r="I6" s="136"/>
      <c r="J6" s="136"/>
    </row>
    <row r="7" spans="2:12" ht="19.899999999999999" customHeight="1">
      <c r="B7" s="152" t="s">
        <v>98</v>
      </c>
      <c r="C7" s="152"/>
      <c r="D7" s="152"/>
      <c r="E7" s="152"/>
      <c r="F7" s="152"/>
      <c r="G7" s="152"/>
      <c r="H7" s="152"/>
      <c r="I7" s="152"/>
      <c r="J7" s="152"/>
    </row>
    <row r="8" spans="2:12" ht="19.899999999999999" customHeight="1">
      <c r="B8" s="152"/>
      <c r="C8" s="152"/>
      <c r="D8" s="152"/>
      <c r="E8" s="152"/>
      <c r="F8" s="152"/>
      <c r="G8" s="152"/>
      <c r="H8" s="152"/>
      <c r="I8" s="152"/>
      <c r="J8" s="152"/>
    </row>
    <row r="9" spans="2:12" ht="19.899999999999999" customHeight="1">
      <c r="B9" s="152"/>
      <c r="C9" s="152"/>
      <c r="D9" s="152"/>
      <c r="E9" s="152"/>
      <c r="F9" s="152"/>
      <c r="G9" s="152"/>
      <c r="H9" s="152"/>
      <c r="I9" s="152"/>
      <c r="J9" s="152"/>
      <c r="L9" s="12"/>
    </row>
    <row r="10" spans="2:12" ht="19.899999999999999" customHeight="1">
      <c r="B10" s="152"/>
      <c r="C10" s="152"/>
      <c r="D10" s="152"/>
      <c r="E10" s="152"/>
      <c r="F10" s="152"/>
      <c r="G10" s="152"/>
      <c r="H10" s="152"/>
      <c r="I10" s="152"/>
      <c r="J10" s="152"/>
    </row>
    <row r="11" spans="2:12">
      <c r="B11" s="136"/>
      <c r="C11" s="136"/>
      <c r="D11" s="136"/>
      <c r="E11" s="136"/>
      <c r="F11" s="136"/>
      <c r="G11" s="136"/>
      <c r="H11" s="136"/>
      <c r="I11" s="136"/>
      <c r="J11" s="136"/>
    </row>
    <row r="12" spans="2:12" ht="12.75" customHeight="1">
      <c r="B12" s="143" t="s">
        <v>103</v>
      </c>
      <c r="C12" s="143"/>
      <c r="D12" s="143"/>
      <c r="E12" s="143"/>
      <c r="F12" s="143"/>
      <c r="G12" s="143"/>
      <c r="H12" s="143"/>
      <c r="I12" s="143"/>
      <c r="J12" s="143"/>
    </row>
    <row r="13" spans="2:12" ht="110.25" customHeight="1">
      <c r="B13" s="143"/>
      <c r="C13" s="143"/>
      <c r="D13" s="143"/>
      <c r="E13" s="143"/>
      <c r="F13" s="143"/>
      <c r="G13" s="143"/>
      <c r="H13" s="143"/>
      <c r="I13" s="143"/>
      <c r="J13" s="143"/>
      <c r="L13" s="13"/>
    </row>
    <row r="14" spans="2:12">
      <c r="B14" s="136"/>
      <c r="C14" s="136"/>
      <c r="D14" s="136"/>
      <c r="E14" s="136"/>
      <c r="F14" s="136"/>
      <c r="G14" s="136"/>
      <c r="H14" s="136"/>
      <c r="I14" s="136"/>
      <c r="J14" s="136"/>
    </row>
    <row r="15" spans="2:12" ht="13.5" customHeight="1">
      <c r="B15" s="149" t="s">
        <v>24</v>
      </c>
      <c r="C15" s="149"/>
      <c r="D15" s="149"/>
      <c r="E15" s="149"/>
      <c r="F15" s="136"/>
      <c r="G15" s="144" t="s">
        <v>1</v>
      </c>
      <c r="H15" s="145"/>
      <c r="I15" s="145"/>
      <c r="J15" s="146"/>
    </row>
    <row r="16" spans="2:12" ht="65.099999999999994" customHeight="1">
      <c r="B16" s="147" t="s">
        <v>6</v>
      </c>
      <c r="C16" s="147"/>
      <c r="D16" s="80" t="s">
        <v>7</v>
      </c>
      <c r="E16" s="14" t="s">
        <v>8</v>
      </c>
      <c r="F16" s="136"/>
      <c r="G16" s="129" t="s">
        <v>105</v>
      </c>
      <c r="H16" s="130"/>
      <c r="I16" s="130"/>
      <c r="J16" s="131"/>
      <c r="L16" s="15"/>
    </row>
    <row r="17" spans="2:12" ht="65.099999999999994" customHeight="1">
      <c r="B17" s="148">
        <f>+'II parte'!G9</f>
        <v>42394</v>
      </c>
      <c r="C17" s="148"/>
      <c r="D17" s="81">
        <f>+'II parte'!H41</f>
        <v>43038</v>
      </c>
      <c r="E17" s="16">
        <f>+D17-B17</f>
        <v>644</v>
      </c>
      <c r="F17" s="136"/>
      <c r="G17" s="132"/>
      <c r="H17" s="133"/>
      <c r="I17" s="133"/>
      <c r="J17" s="134"/>
      <c r="L17" s="15"/>
    </row>
    <row r="18" spans="2:12">
      <c r="B18" s="136"/>
      <c r="C18" s="136"/>
      <c r="D18" s="136"/>
      <c r="E18" s="136"/>
      <c r="F18" s="136"/>
      <c r="G18" s="136"/>
      <c r="H18" s="136"/>
      <c r="I18" s="136"/>
      <c r="J18" s="136"/>
    </row>
    <row r="19" spans="2:12">
      <c r="B19" s="129" t="s">
        <v>97</v>
      </c>
      <c r="C19" s="130"/>
      <c r="D19" s="130"/>
      <c r="E19" s="130"/>
      <c r="F19" s="130"/>
      <c r="G19" s="130"/>
      <c r="H19" s="130"/>
      <c r="I19" s="130"/>
      <c r="J19" s="131"/>
    </row>
    <row r="20" spans="2:12" ht="18">
      <c r="B20" s="132"/>
      <c r="C20" s="133"/>
      <c r="D20" s="133"/>
      <c r="E20" s="133"/>
      <c r="F20" s="133"/>
      <c r="G20" s="133"/>
      <c r="H20" s="133"/>
      <c r="I20" s="133"/>
      <c r="J20" s="134"/>
      <c r="L20" s="15"/>
    </row>
    <row r="21" spans="2:12">
      <c r="B21" s="136"/>
      <c r="C21" s="136"/>
      <c r="D21" s="136"/>
      <c r="E21" s="136"/>
      <c r="F21" s="136"/>
      <c r="G21" s="136"/>
      <c r="H21" s="136"/>
      <c r="I21" s="136"/>
      <c r="J21" s="136"/>
    </row>
    <row r="22" spans="2:12" ht="35.1" customHeight="1">
      <c r="B22" s="137" t="s">
        <v>89</v>
      </c>
      <c r="C22" s="138"/>
      <c r="D22" s="138"/>
      <c r="E22" s="138"/>
      <c r="F22" s="138"/>
      <c r="G22" s="138"/>
      <c r="H22" s="138"/>
      <c r="I22" s="138"/>
      <c r="J22" s="139"/>
    </row>
    <row r="23" spans="2:12" ht="35.1" customHeight="1">
      <c r="B23" s="140"/>
      <c r="C23" s="141"/>
      <c r="D23" s="141"/>
      <c r="E23" s="141"/>
      <c r="F23" s="141"/>
      <c r="G23" s="141"/>
      <c r="H23" s="141"/>
      <c r="I23" s="141"/>
      <c r="J23" s="142"/>
      <c r="L23" s="15"/>
    </row>
    <row r="24" spans="2:12">
      <c r="B24" s="136"/>
      <c r="C24" s="136"/>
      <c r="D24" s="136"/>
      <c r="E24" s="136"/>
      <c r="F24" s="136"/>
      <c r="G24" s="136"/>
      <c r="H24" s="136"/>
      <c r="I24" s="136"/>
      <c r="J24" s="136"/>
    </row>
    <row r="25" spans="2:12" ht="18">
      <c r="B25" s="137" t="s">
        <v>102</v>
      </c>
      <c r="C25" s="138"/>
      <c r="D25" s="138"/>
      <c r="E25" s="138"/>
      <c r="F25" s="138"/>
      <c r="G25" s="138"/>
      <c r="H25" s="138"/>
      <c r="I25" s="138"/>
      <c r="J25" s="139"/>
      <c r="L25" s="15"/>
    </row>
    <row r="26" spans="2:12" ht="23.45" customHeight="1">
      <c r="B26" s="140"/>
      <c r="C26" s="141"/>
      <c r="D26" s="141"/>
      <c r="E26" s="141"/>
      <c r="F26" s="141"/>
      <c r="G26" s="141"/>
      <c r="H26" s="141"/>
      <c r="I26" s="141"/>
      <c r="J26" s="142"/>
    </row>
    <row r="27" spans="2:12">
      <c r="B27" s="136"/>
      <c r="C27" s="136"/>
      <c r="D27" s="136"/>
      <c r="E27" s="136"/>
      <c r="F27" s="136"/>
      <c r="G27" s="136"/>
      <c r="H27" s="136"/>
      <c r="I27" s="136"/>
      <c r="J27" s="136"/>
    </row>
    <row r="28" spans="2:12" ht="19.5" customHeight="1">
      <c r="B28" s="129" t="s">
        <v>101</v>
      </c>
      <c r="C28" s="130"/>
      <c r="D28" s="130"/>
      <c r="E28" s="130"/>
      <c r="F28" s="130"/>
      <c r="G28" s="130"/>
      <c r="H28" s="130"/>
      <c r="I28" s="130"/>
      <c r="J28" s="131"/>
    </row>
    <row r="29" spans="2:12" ht="16.5" customHeight="1">
      <c r="B29" s="132"/>
      <c r="C29" s="133"/>
      <c r="D29" s="133"/>
      <c r="E29" s="133"/>
      <c r="F29" s="133"/>
      <c r="G29" s="133"/>
      <c r="H29" s="133"/>
      <c r="I29" s="133"/>
      <c r="J29" s="134"/>
    </row>
    <row r="30" spans="2:12">
      <c r="B30" s="135"/>
      <c r="C30" s="135"/>
      <c r="D30" s="135"/>
      <c r="E30" s="135"/>
      <c r="F30" s="135"/>
      <c r="G30" s="135"/>
      <c r="H30" s="135"/>
      <c r="I30" s="135"/>
      <c r="J30" s="135"/>
    </row>
    <row r="31" spans="2:12" hidden="1"/>
  </sheetData>
  <mergeCells count="23">
    <mergeCell ref="B11:J11"/>
    <mergeCell ref="B2:J2"/>
    <mergeCell ref="B4:J5"/>
    <mergeCell ref="B7:J10"/>
    <mergeCell ref="B6:J6"/>
    <mergeCell ref="B3:J3"/>
    <mergeCell ref="B12:J13"/>
    <mergeCell ref="B19:J20"/>
    <mergeCell ref="B22:J23"/>
    <mergeCell ref="B18:J18"/>
    <mergeCell ref="B21:J21"/>
    <mergeCell ref="F15:F17"/>
    <mergeCell ref="B14:J14"/>
    <mergeCell ref="G15:J15"/>
    <mergeCell ref="B16:C16"/>
    <mergeCell ref="G16:J17"/>
    <mergeCell ref="B17:C17"/>
    <mergeCell ref="B15:E15"/>
    <mergeCell ref="B28:J29"/>
    <mergeCell ref="B30:J30"/>
    <mergeCell ref="B27:J27"/>
    <mergeCell ref="B24:J24"/>
    <mergeCell ref="B25:J2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1"/>
  <sheetViews>
    <sheetView showGridLines="0" topLeftCell="B13" zoomScaleNormal="100" workbookViewId="0">
      <selection activeCell="G36" sqref="G36"/>
    </sheetView>
  </sheetViews>
  <sheetFormatPr baseColWidth="10" defaultColWidth="3.140625" defaultRowHeight="16.5" outlineLevelRow="3"/>
  <cols>
    <col min="1" max="2" width="3" style="45" customWidth="1"/>
    <col min="3" max="4" width="3" style="70" customWidth="1"/>
    <col min="5" max="5" width="47.42578125" style="59" customWidth="1"/>
    <col min="6" max="6" width="19.7109375" style="59" customWidth="1"/>
    <col min="7" max="7" width="23.85546875" style="71" customWidth="1"/>
    <col min="8" max="8" width="23.5703125" style="71" customWidth="1"/>
    <col min="9" max="10" width="11.7109375" style="72" customWidth="1"/>
    <col min="11" max="11" width="13.140625" style="46" customWidth="1"/>
    <col min="12" max="12" width="7.140625" style="46" customWidth="1"/>
    <col min="13" max="13" width="13.28515625" style="46" customWidth="1"/>
    <col min="14" max="14" width="36.7109375" style="23" customWidth="1"/>
    <col min="15" max="16384" width="3.140625" style="45"/>
  </cols>
  <sheetData>
    <row r="2" spans="1:15" ht="13.9" customHeight="1">
      <c r="A2" s="153" t="s">
        <v>25</v>
      </c>
      <c r="B2" s="153"/>
      <c r="C2" s="153"/>
      <c r="D2" s="153"/>
      <c r="E2" s="153"/>
      <c r="F2" s="153"/>
      <c r="G2" s="153"/>
      <c r="H2" s="153"/>
      <c r="I2" s="153"/>
      <c r="J2" s="153"/>
      <c r="K2" s="153"/>
      <c r="L2" s="22"/>
      <c r="M2" s="22"/>
      <c r="N2" s="22"/>
    </row>
    <row r="3" spans="1:15" ht="21" customHeight="1">
      <c r="A3" s="153"/>
      <c r="B3" s="153"/>
      <c r="C3" s="153"/>
      <c r="D3" s="153"/>
      <c r="E3" s="153"/>
      <c r="F3" s="153"/>
      <c r="G3" s="153"/>
      <c r="H3" s="153"/>
      <c r="I3" s="153"/>
      <c r="J3" s="153"/>
      <c r="K3" s="153"/>
      <c r="L3" s="22"/>
      <c r="M3" s="22"/>
      <c r="N3" s="22"/>
    </row>
    <row r="4" spans="1:15" ht="18.75" customHeight="1">
      <c r="A4" s="153"/>
      <c r="B4" s="153"/>
      <c r="C4" s="153"/>
      <c r="D4" s="153"/>
      <c r="E4" s="153"/>
      <c r="F4" s="153"/>
      <c r="G4" s="153"/>
      <c r="H4" s="153"/>
      <c r="I4" s="153"/>
      <c r="J4" s="153"/>
      <c r="K4" s="153"/>
      <c r="L4" s="22"/>
      <c r="M4" s="22"/>
      <c r="N4" s="22"/>
    </row>
    <row r="5" spans="1:15">
      <c r="A5" s="153"/>
      <c r="B5" s="153"/>
      <c r="C5" s="153"/>
      <c r="D5" s="153"/>
      <c r="E5" s="153"/>
      <c r="F5" s="153"/>
      <c r="G5" s="153"/>
      <c r="H5" s="153"/>
      <c r="I5" s="153"/>
      <c r="J5" s="153"/>
      <c r="K5" s="153"/>
    </row>
    <row r="6" spans="1:15" ht="14.25">
      <c r="A6" s="24"/>
      <c r="B6" s="24"/>
      <c r="C6" s="73"/>
      <c r="D6" s="73"/>
      <c r="E6" s="55"/>
      <c r="F6" s="55"/>
      <c r="G6" s="56"/>
      <c r="H6" s="56"/>
      <c r="I6" s="53"/>
      <c r="J6" s="53"/>
      <c r="K6" s="17"/>
      <c r="L6" s="17"/>
      <c r="M6" s="17"/>
      <c r="N6" s="18"/>
    </row>
    <row r="7" spans="1:15" s="27" customFormat="1" ht="25.5" customHeight="1">
      <c r="A7" s="25" t="s">
        <v>9</v>
      </c>
      <c r="B7" s="25"/>
      <c r="C7" s="74"/>
      <c r="D7" s="74"/>
      <c r="E7" s="57" t="s">
        <v>26</v>
      </c>
      <c r="F7" s="57" t="s">
        <v>2</v>
      </c>
      <c r="G7" s="58" t="s">
        <v>3</v>
      </c>
      <c r="H7" s="58" t="s">
        <v>5</v>
      </c>
      <c r="I7" s="57" t="s">
        <v>8</v>
      </c>
      <c r="J7" s="57" t="s">
        <v>53</v>
      </c>
      <c r="K7" s="20" t="s">
        <v>4</v>
      </c>
      <c r="L7" s="19"/>
      <c r="M7" s="19"/>
      <c r="N7" s="26"/>
    </row>
    <row r="8" spans="1:15" ht="15.75" customHeight="1">
      <c r="B8" s="21"/>
      <c r="F8" s="60"/>
      <c r="G8" s="61"/>
      <c r="H8" s="61"/>
      <c r="I8" s="62"/>
      <c r="J8" s="62"/>
      <c r="K8" s="113">
        <v>0.55000000000000004</v>
      </c>
      <c r="L8" s="21"/>
      <c r="M8" s="21"/>
      <c r="O8" s="46"/>
    </row>
    <row r="9" spans="1:15" s="51" customFormat="1" ht="18.95" customHeight="1">
      <c r="A9" s="48"/>
      <c r="B9" s="31" t="s">
        <v>46</v>
      </c>
      <c r="C9" s="75"/>
      <c r="D9" s="75"/>
      <c r="E9" s="63"/>
      <c r="F9" s="64"/>
      <c r="G9" s="52">
        <v>42394</v>
      </c>
      <c r="H9" s="52">
        <f>+H32</f>
        <v>43038</v>
      </c>
      <c r="I9" s="65">
        <f>+H9-G9</f>
        <v>644</v>
      </c>
      <c r="J9" s="65">
        <f>+J10+J18+J25+J32</f>
        <v>116</v>
      </c>
      <c r="K9" s="49"/>
      <c r="L9" s="43"/>
      <c r="M9" s="44"/>
      <c r="N9" s="50"/>
    </row>
    <row r="10" spans="1:15" s="37" customFormat="1" ht="57" customHeight="1" outlineLevel="1">
      <c r="A10" s="101"/>
      <c r="B10" s="94"/>
      <c r="C10" s="95" t="s">
        <v>35</v>
      </c>
      <c r="D10" s="95"/>
      <c r="E10" s="96"/>
      <c r="F10" s="97" t="s">
        <v>106</v>
      </c>
      <c r="G10" s="98">
        <v>42394</v>
      </c>
      <c r="H10" s="98">
        <v>42395</v>
      </c>
      <c r="I10" s="106">
        <f>+H10-G10</f>
        <v>1</v>
      </c>
      <c r="J10" s="99">
        <v>2</v>
      </c>
      <c r="K10" s="100">
        <f>+K11+K15</f>
        <v>1.0009999999999999</v>
      </c>
      <c r="L10" s="34"/>
      <c r="M10" s="35"/>
      <c r="N10" s="36"/>
    </row>
    <row r="11" spans="1:15" s="37" customFormat="1" ht="12.75" outlineLevel="2">
      <c r="A11" s="32"/>
      <c r="B11" s="32"/>
      <c r="C11" s="77"/>
      <c r="D11" s="78" t="s">
        <v>36</v>
      </c>
      <c r="E11" s="66"/>
      <c r="F11" s="41"/>
      <c r="G11" s="42">
        <v>42394</v>
      </c>
      <c r="H11" s="42">
        <v>42394</v>
      </c>
      <c r="I11" s="120">
        <f>+H11-G11</f>
        <v>0</v>
      </c>
      <c r="J11" s="53">
        <v>1</v>
      </c>
      <c r="K11" s="112">
        <f>+K12+K13+K14</f>
        <v>0.501</v>
      </c>
      <c r="L11" s="34"/>
      <c r="M11" s="35"/>
      <c r="N11" s="36"/>
    </row>
    <row r="12" spans="1:15" s="37" customFormat="1" ht="12.75" outlineLevel="3">
      <c r="A12" s="32"/>
      <c r="B12" s="32"/>
      <c r="C12" s="77"/>
      <c r="D12" s="77"/>
      <c r="E12" s="67" t="s">
        <v>99</v>
      </c>
      <c r="F12" s="41"/>
      <c r="G12" s="42">
        <v>42394</v>
      </c>
      <c r="H12" s="42">
        <v>42394</v>
      </c>
      <c r="I12" s="120">
        <f t="shared" ref="I12:I17" si="0">+H12-G12</f>
        <v>0</v>
      </c>
      <c r="J12" s="53">
        <v>1</v>
      </c>
      <c r="K12" s="33">
        <v>0.16700000000000001</v>
      </c>
      <c r="L12" s="34"/>
      <c r="M12" s="35"/>
      <c r="N12" s="36"/>
    </row>
    <row r="13" spans="1:15" s="37" customFormat="1" ht="12.75" outlineLevel="3">
      <c r="A13" s="32"/>
      <c r="B13" s="32"/>
      <c r="C13" s="77"/>
      <c r="D13" s="77"/>
      <c r="E13" s="67" t="s">
        <v>37</v>
      </c>
      <c r="F13" s="41"/>
      <c r="G13" s="42">
        <v>42394</v>
      </c>
      <c r="H13" s="42">
        <v>42394</v>
      </c>
      <c r="I13" s="120">
        <f t="shared" si="0"/>
        <v>0</v>
      </c>
      <c r="J13" s="53">
        <v>1</v>
      </c>
      <c r="K13" s="33">
        <v>0.16700000000000001</v>
      </c>
      <c r="L13" s="34"/>
      <c r="M13" s="35"/>
      <c r="N13" s="36"/>
    </row>
    <row r="14" spans="1:15" s="37" customFormat="1" ht="12.75" outlineLevel="3">
      <c r="A14" s="32"/>
      <c r="B14" s="32"/>
      <c r="C14" s="77"/>
      <c r="D14" s="77"/>
      <c r="E14" s="66" t="s">
        <v>38</v>
      </c>
      <c r="F14" s="41"/>
      <c r="G14" s="42">
        <v>42394</v>
      </c>
      <c r="H14" s="42">
        <v>42394</v>
      </c>
      <c r="I14" s="120">
        <f t="shared" si="0"/>
        <v>0</v>
      </c>
      <c r="J14" s="53">
        <v>1</v>
      </c>
      <c r="K14" s="33">
        <v>0.16700000000000001</v>
      </c>
      <c r="L14" s="34"/>
      <c r="M14" s="35"/>
      <c r="N14" s="36"/>
    </row>
    <row r="15" spans="1:15" s="37" customFormat="1" ht="12.75" outlineLevel="2">
      <c r="A15" s="32"/>
      <c r="B15" s="32"/>
      <c r="C15" s="66"/>
      <c r="D15" s="78" t="s">
        <v>39</v>
      </c>
      <c r="E15" s="66"/>
      <c r="F15" s="41"/>
      <c r="G15" s="42">
        <v>42394</v>
      </c>
      <c r="H15" s="42">
        <v>42395</v>
      </c>
      <c r="I15" s="120">
        <f t="shared" si="0"/>
        <v>1</v>
      </c>
      <c r="J15" s="53">
        <v>2</v>
      </c>
      <c r="K15" s="112">
        <f>+K16+K17</f>
        <v>0.5</v>
      </c>
      <c r="L15" s="34"/>
      <c r="M15" s="35"/>
      <c r="N15" s="36"/>
    </row>
    <row r="16" spans="1:15" s="37" customFormat="1" ht="12.75" outlineLevel="2">
      <c r="A16" s="32"/>
      <c r="B16" s="32"/>
      <c r="C16" s="77"/>
      <c r="D16" s="77"/>
      <c r="E16" s="67" t="s">
        <v>40</v>
      </c>
      <c r="F16" s="41"/>
      <c r="G16" s="42">
        <v>42394</v>
      </c>
      <c r="H16" s="42">
        <v>42395</v>
      </c>
      <c r="I16" s="120">
        <f t="shared" si="0"/>
        <v>1</v>
      </c>
      <c r="J16" s="53">
        <v>2</v>
      </c>
      <c r="K16" s="33">
        <v>0.25</v>
      </c>
      <c r="L16" s="34"/>
      <c r="M16" s="35"/>
      <c r="N16" s="36"/>
    </row>
    <row r="17" spans="1:14" s="37" customFormat="1" ht="12.75" outlineLevel="2">
      <c r="A17" s="32"/>
      <c r="B17" s="32"/>
      <c r="C17" s="77"/>
      <c r="D17" s="77"/>
      <c r="E17" s="67" t="s">
        <v>100</v>
      </c>
      <c r="F17" s="41"/>
      <c r="G17" s="42">
        <v>42395</v>
      </c>
      <c r="H17" s="42">
        <v>42395</v>
      </c>
      <c r="I17" s="120">
        <f t="shared" si="0"/>
        <v>0</v>
      </c>
      <c r="J17" s="53">
        <v>1</v>
      </c>
      <c r="K17" s="33">
        <v>0.25</v>
      </c>
      <c r="L17" s="34"/>
      <c r="M17" s="35"/>
      <c r="N17" s="36"/>
    </row>
    <row r="18" spans="1:14" s="37" customFormat="1" ht="38.25" outlineLevel="1">
      <c r="A18" s="32"/>
      <c r="B18" s="94"/>
      <c r="C18" s="95" t="s">
        <v>44</v>
      </c>
      <c r="D18" s="96"/>
      <c r="E18" s="96"/>
      <c r="F18" s="97" t="s">
        <v>106</v>
      </c>
      <c r="G18" s="98">
        <v>42396</v>
      </c>
      <c r="H18" s="98">
        <v>42403</v>
      </c>
      <c r="I18" s="106">
        <f>+H18-G18</f>
        <v>7</v>
      </c>
      <c r="J18" s="99">
        <v>6</v>
      </c>
      <c r="K18" s="100">
        <f>+SUM(K19:K24)</f>
        <v>1.002</v>
      </c>
      <c r="L18" s="34"/>
      <c r="M18" s="35"/>
      <c r="N18" s="36"/>
    </row>
    <row r="19" spans="1:14" s="37" customFormat="1" ht="25.5" outlineLevel="2">
      <c r="A19" s="32"/>
      <c r="B19" s="32"/>
      <c r="C19" s="77"/>
      <c r="D19" s="79"/>
      <c r="E19" s="68" t="s">
        <v>42</v>
      </c>
      <c r="F19" s="41"/>
      <c r="G19" s="42">
        <v>42396</v>
      </c>
      <c r="H19" s="42">
        <v>42396</v>
      </c>
      <c r="I19" s="120">
        <f>+H19-G19</f>
        <v>0</v>
      </c>
      <c r="J19" s="53">
        <v>1</v>
      </c>
      <c r="K19" s="33">
        <v>0.16700000000000001</v>
      </c>
      <c r="L19" s="34"/>
      <c r="M19" s="35"/>
      <c r="N19" s="36"/>
    </row>
    <row r="20" spans="1:14" s="37" customFormat="1" ht="25.5" outlineLevel="2">
      <c r="A20" s="32"/>
      <c r="B20" s="32"/>
      <c r="C20" s="77"/>
      <c r="D20" s="79"/>
      <c r="E20" s="68" t="s">
        <v>47</v>
      </c>
      <c r="F20" s="41"/>
      <c r="G20" s="42">
        <v>42397</v>
      </c>
      <c r="H20" s="42">
        <v>42397</v>
      </c>
      <c r="I20" s="120">
        <f t="shared" ref="I20:I24" si="1">+H20-G20</f>
        <v>0</v>
      </c>
      <c r="J20" s="53">
        <v>1</v>
      </c>
      <c r="K20" s="33">
        <v>0.16700000000000001</v>
      </c>
      <c r="L20" s="34"/>
      <c r="M20" s="35"/>
      <c r="N20" s="36"/>
    </row>
    <row r="21" spans="1:14" s="37" customFormat="1" ht="12.75" outlineLevel="2">
      <c r="A21" s="32"/>
      <c r="B21" s="32"/>
      <c r="C21" s="77"/>
      <c r="D21" s="79"/>
      <c r="E21" s="68" t="s">
        <v>48</v>
      </c>
      <c r="F21" s="41"/>
      <c r="G21" s="42">
        <v>42396</v>
      </c>
      <c r="H21" s="42">
        <v>42398</v>
      </c>
      <c r="I21" s="120">
        <f t="shared" si="1"/>
        <v>2</v>
      </c>
      <c r="J21" s="53">
        <v>3</v>
      </c>
      <c r="K21" s="33">
        <v>0.16700000000000001</v>
      </c>
      <c r="L21" s="34"/>
      <c r="M21" s="35"/>
      <c r="N21" s="36"/>
    </row>
    <row r="22" spans="1:14" s="37" customFormat="1" ht="12.75" outlineLevel="2">
      <c r="A22" s="32"/>
      <c r="B22" s="32"/>
      <c r="C22" s="77"/>
      <c r="D22" s="79"/>
      <c r="E22" s="68" t="s">
        <v>43</v>
      </c>
      <c r="F22" s="41"/>
      <c r="G22" s="42">
        <v>42401</v>
      </c>
      <c r="H22" s="42">
        <v>42401</v>
      </c>
      <c r="I22" s="120">
        <f t="shared" si="1"/>
        <v>0</v>
      </c>
      <c r="J22" s="53">
        <v>1</v>
      </c>
      <c r="K22" s="33">
        <v>0.16700000000000001</v>
      </c>
      <c r="L22" s="34"/>
      <c r="M22" s="35"/>
      <c r="N22" s="36"/>
    </row>
    <row r="23" spans="1:14" s="37" customFormat="1" ht="38.25" outlineLevel="2">
      <c r="A23" s="32"/>
      <c r="B23" s="32"/>
      <c r="C23" s="77"/>
      <c r="D23" s="79"/>
      <c r="E23" s="68" t="s">
        <v>49</v>
      </c>
      <c r="F23" s="41"/>
      <c r="G23" s="42">
        <v>42402</v>
      </c>
      <c r="H23" s="42">
        <v>42402</v>
      </c>
      <c r="I23" s="120">
        <f t="shared" si="1"/>
        <v>0</v>
      </c>
      <c r="J23" s="53">
        <v>1</v>
      </c>
      <c r="K23" s="33">
        <v>0.16700000000000001</v>
      </c>
      <c r="L23" s="34"/>
      <c r="M23" s="35"/>
      <c r="N23" s="36"/>
    </row>
    <row r="24" spans="1:14" s="37" customFormat="1" ht="25.5" outlineLevel="2">
      <c r="A24" s="32"/>
      <c r="B24" s="32"/>
      <c r="C24" s="66"/>
      <c r="D24" s="79"/>
      <c r="E24" s="68" t="s">
        <v>41</v>
      </c>
      <c r="F24" s="41"/>
      <c r="G24" s="42">
        <v>42402</v>
      </c>
      <c r="H24" s="42">
        <v>42403</v>
      </c>
      <c r="I24" s="120">
        <f t="shared" si="1"/>
        <v>1</v>
      </c>
      <c r="J24" s="53">
        <v>2</v>
      </c>
      <c r="K24" s="33">
        <v>0.16700000000000001</v>
      </c>
      <c r="L24" s="34"/>
      <c r="M24" s="35"/>
      <c r="N24" s="36"/>
    </row>
    <row r="25" spans="1:14" s="37" customFormat="1" ht="38.25" outlineLevel="1">
      <c r="A25" s="32"/>
      <c r="B25" s="94"/>
      <c r="C25" s="102" t="s">
        <v>45</v>
      </c>
      <c r="D25" s="103"/>
      <c r="E25" s="104"/>
      <c r="F25" s="97" t="s">
        <v>106</v>
      </c>
      <c r="G25" s="98">
        <v>42404</v>
      </c>
      <c r="H25" s="105">
        <v>42496</v>
      </c>
      <c r="I25" s="99">
        <f>+H25-G25</f>
        <v>92</v>
      </c>
      <c r="J25" s="99">
        <v>47</v>
      </c>
      <c r="K25" s="100">
        <f>+K26+K27+K28+K29+K30+K31</f>
        <v>1.002</v>
      </c>
      <c r="L25" s="34"/>
      <c r="M25" s="35"/>
      <c r="N25" s="36"/>
    </row>
    <row r="26" spans="1:14" s="37" customFormat="1" ht="12.75" outlineLevel="2">
      <c r="A26" s="32"/>
      <c r="B26" s="32"/>
      <c r="C26" s="66"/>
      <c r="D26" s="77"/>
      <c r="E26" s="67" t="s">
        <v>34</v>
      </c>
      <c r="F26" s="41"/>
      <c r="G26" s="42">
        <v>42404</v>
      </c>
      <c r="H26" s="42">
        <v>42405</v>
      </c>
      <c r="I26" s="120">
        <f>+H26-G26</f>
        <v>1</v>
      </c>
      <c r="J26" s="53">
        <v>2</v>
      </c>
      <c r="K26" s="33">
        <v>0.16700000000000001</v>
      </c>
      <c r="L26" s="34"/>
      <c r="M26" s="35"/>
      <c r="N26" s="36"/>
    </row>
    <row r="27" spans="1:14" s="37" customFormat="1" ht="25.5" outlineLevel="2">
      <c r="A27" s="32"/>
      <c r="B27" s="32"/>
      <c r="C27" s="76"/>
      <c r="D27" s="77"/>
      <c r="E27" s="68" t="s">
        <v>41</v>
      </c>
      <c r="F27" s="41"/>
      <c r="G27" s="42">
        <v>42405</v>
      </c>
      <c r="H27" s="42">
        <v>42405</v>
      </c>
      <c r="I27" s="120">
        <f t="shared" ref="I27:I31" si="2">+H27-G27</f>
        <v>0</v>
      </c>
      <c r="J27" s="53">
        <v>1</v>
      </c>
      <c r="K27" s="33">
        <v>0.16700000000000001</v>
      </c>
      <c r="L27" s="34"/>
      <c r="M27" s="35"/>
      <c r="N27" s="36"/>
    </row>
    <row r="28" spans="1:14" s="37" customFormat="1" ht="25.5" outlineLevel="2">
      <c r="A28" s="32"/>
      <c r="B28" s="32"/>
      <c r="C28" s="77"/>
      <c r="D28" s="77"/>
      <c r="E28" s="67" t="s">
        <v>50</v>
      </c>
      <c r="F28" s="41" t="s">
        <v>108</v>
      </c>
      <c r="G28" s="69">
        <v>42408</v>
      </c>
      <c r="H28" s="69">
        <v>42412</v>
      </c>
      <c r="I28" s="120">
        <f t="shared" si="2"/>
        <v>4</v>
      </c>
      <c r="J28" s="53">
        <v>5</v>
      </c>
      <c r="K28" s="33">
        <v>0.16700000000000001</v>
      </c>
      <c r="L28" s="34"/>
      <c r="M28" s="35"/>
      <c r="N28" s="36"/>
    </row>
    <row r="29" spans="1:14" s="37" customFormat="1" ht="12.75" outlineLevel="2">
      <c r="A29" s="32"/>
      <c r="B29" s="32"/>
      <c r="C29" s="77"/>
      <c r="D29" s="77"/>
      <c r="E29" s="67" t="s">
        <v>32</v>
      </c>
      <c r="F29" s="41"/>
      <c r="G29" s="69">
        <v>42457</v>
      </c>
      <c r="H29" s="69">
        <v>42459</v>
      </c>
      <c r="I29" s="120">
        <f t="shared" si="2"/>
        <v>2</v>
      </c>
      <c r="J29" s="53">
        <v>3</v>
      </c>
      <c r="K29" s="33">
        <v>0.16700000000000001</v>
      </c>
      <c r="L29" s="34"/>
      <c r="M29" s="35"/>
      <c r="N29" s="36"/>
    </row>
    <row r="30" spans="1:14" s="37" customFormat="1" ht="38.25" outlineLevel="2">
      <c r="A30" s="32"/>
      <c r="B30" s="32"/>
      <c r="C30" s="77"/>
      <c r="D30" s="77"/>
      <c r="E30" s="67" t="s">
        <v>52</v>
      </c>
      <c r="F30" s="41"/>
      <c r="G30" s="69">
        <v>42460</v>
      </c>
      <c r="H30" s="69">
        <v>42468</v>
      </c>
      <c r="I30" s="120">
        <f t="shared" si="2"/>
        <v>8</v>
      </c>
      <c r="J30" s="53">
        <v>7</v>
      </c>
      <c r="K30" s="33">
        <v>0.16700000000000001</v>
      </c>
      <c r="L30" s="34"/>
      <c r="M30" s="35"/>
      <c r="N30" s="36"/>
    </row>
    <row r="31" spans="1:14" s="37" customFormat="1" ht="25.5">
      <c r="A31" s="32"/>
      <c r="B31" s="32"/>
      <c r="C31" s="77"/>
      <c r="D31" s="77"/>
      <c r="E31" s="67" t="s">
        <v>110</v>
      </c>
      <c r="F31" s="41" t="s">
        <v>109</v>
      </c>
      <c r="G31" s="69">
        <v>42472</v>
      </c>
      <c r="H31" s="69">
        <v>42496</v>
      </c>
      <c r="I31" s="120">
        <f t="shared" si="2"/>
        <v>24</v>
      </c>
      <c r="J31" s="53">
        <v>40</v>
      </c>
      <c r="K31" s="33">
        <v>0.16700000000000001</v>
      </c>
      <c r="L31" s="34"/>
      <c r="M31" s="35"/>
      <c r="N31" s="36"/>
    </row>
    <row r="32" spans="1:14" s="51" customFormat="1" ht="25.5">
      <c r="A32" s="48"/>
      <c r="B32" s="107"/>
      <c r="C32" s="109" t="s">
        <v>51</v>
      </c>
      <c r="D32" s="94"/>
      <c r="E32" s="110"/>
      <c r="F32" s="97" t="s">
        <v>107</v>
      </c>
      <c r="G32" s="111">
        <v>42736</v>
      </c>
      <c r="H32" s="111">
        <f>+H41</f>
        <v>43038</v>
      </c>
      <c r="I32" s="99">
        <f>+H32-G32</f>
        <v>302</v>
      </c>
      <c r="J32" s="99">
        <v>61</v>
      </c>
      <c r="K32" s="108">
        <v>0</v>
      </c>
      <c r="L32" s="43"/>
      <c r="M32" s="44"/>
      <c r="N32" s="50"/>
    </row>
    <row r="33" spans="1:32" s="51" customFormat="1" ht="15.75">
      <c r="A33" s="48"/>
      <c r="B33" s="114"/>
      <c r="C33" s="115"/>
      <c r="D33" s="101"/>
      <c r="E33" s="119" t="s">
        <v>113</v>
      </c>
      <c r="F33" s="41"/>
      <c r="G33" s="42">
        <v>42948</v>
      </c>
      <c r="H33" s="42">
        <v>43038</v>
      </c>
      <c r="I33" s="53">
        <f>+H33-G33</f>
        <v>90</v>
      </c>
      <c r="J33" s="53">
        <v>61</v>
      </c>
      <c r="K33" s="33">
        <v>0</v>
      </c>
      <c r="L33" s="43"/>
      <c r="M33" s="44"/>
      <c r="N33" s="50"/>
    </row>
    <row r="34" spans="1:32" s="51" customFormat="1" ht="15.75">
      <c r="A34" s="48"/>
      <c r="B34" s="114"/>
      <c r="C34" s="115"/>
      <c r="D34" s="101"/>
      <c r="E34" s="119" t="s">
        <v>114</v>
      </c>
      <c r="F34" s="41"/>
      <c r="G34" s="42">
        <v>42948</v>
      </c>
      <c r="H34" s="42">
        <v>43038</v>
      </c>
      <c r="I34" s="53">
        <f t="shared" ref="I34:I41" si="3">+H34-G34</f>
        <v>90</v>
      </c>
      <c r="J34" s="53">
        <v>61</v>
      </c>
      <c r="K34" s="33">
        <v>0</v>
      </c>
      <c r="L34" s="43"/>
      <c r="M34" s="44"/>
      <c r="N34" s="50"/>
    </row>
    <row r="35" spans="1:32" s="51" customFormat="1" ht="15.75">
      <c r="A35" s="48"/>
      <c r="B35" s="114"/>
      <c r="C35" s="115"/>
      <c r="D35" s="101"/>
      <c r="E35" s="119" t="s">
        <v>115</v>
      </c>
      <c r="F35" s="41"/>
      <c r="G35" s="42">
        <v>42795</v>
      </c>
      <c r="H35" s="42">
        <v>42945</v>
      </c>
      <c r="I35" s="53">
        <f t="shared" si="3"/>
        <v>150</v>
      </c>
      <c r="J35" s="53">
        <f>23+17+22+22+20</f>
        <v>104</v>
      </c>
      <c r="K35" s="33">
        <v>0</v>
      </c>
      <c r="L35" s="43"/>
      <c r="M35" s="44"/>
      <c r="N35" s="50"/>
    </row>
    <row r="36" spans="1:32" s="51" customFormat="1" ht="15.75">
      <c r="A36" s="48"/>
      <c r="B36" s="114"/>
      <c r="C36" s="115"/>
      <c r="D36" s="101"/>
      <c r="E36" s="119" t="s">
        <v>116</v>
      </c>
      <c r="F36" s="41"/>
      <c r="G36" s="42">
        <v>43031</v>
      </c>
      <c r="H36" s="42">
        <v>43035</v>
      </c>
      <c r="I36" s="53">
        <f>+H36-G36</f>
        <v>4</v>
      </c>
      <c r="J36" s="53">
        <v>5</v>
      </c>
      <c r="K36" s="33">
        <v>0</v>
      </c>
      <c r="L36" s="43"/>
      <c r="M36" s="44"/>
      <c r="N36" s="50"/>
    </row>
    <row r="37" spans="1:32" s="51" customFormat="1" ht="15.75">
      <c r="A37" s="48"/>
      <c r="B37" s="114"/>
      <c r="C37" s="115"/>
      <c r="D37" s="101"/>
      <c r="E37" s="119" t="s">
        <v>117</v>
      </c>
      <c r="F37" s="41"/>
      <c r="G37" s="42">
        <v>43031</v>
      </c>
      <c r="H37" s="42">
        <v>43035</v>
      </c>
      <c r="I37" s="53">
        <f t="shared" si="3"/>
        <v>4</v>
      </c>
      <c r="J37" s="53">
        <v>5</v>
      </c>
      <c r="K37" s="33">
        <v>0</v>
      </c>
      <c r="L37" s="43"/>
      <c r="M37" s="44"/>
      <c r="N37" s="50"/>
    </row>
    <row r="38" spans="1:32" s="51" customFormat="1" ht="15.75">
      <c r="A38" s="48"/>
      <c r="B38" s="114"/>
      <c r="C38" s="115"/>
      <c r="D38" s="101"/>
      <c r="E38" s="119" t="s">
        <v>118</v>
      </c>
      <c r="F38" s="41"/>
      <c r="G38" s="42">
        <v>43024</v>
      </c>
      <c r="H38" s="42">
        <v>43028</v>
      </c>
      <c r="I38" s="53">
        <f t="shared" si="3"/>
        <v>4</v>
      </c>
      <c r="J38" s="53">
        <v>5</v>
      </c>
      <c r="K38" s="33">
        <v>0</v>
      </c>
      <c r="L38" s="43"/>
      <c r="M38" s="44"/>
      <c r="N38" s="50"/>
    </row>
    <row r="39" spans="1:32" s="51" customFormat="1" ht="15.75">
      <c r="A39" s="48"/>
      <c r="B39" s="114"/>
      <c r="C39" s="115"/>
      <c r="D39" s="101"/>
      <c r="E39" s="119" t="s">
        <v>119</v>
      </c>
      <c r="F39" s="41"/>
      <c r="G39" s="42">
        <v>43010</v>
      </c>
      <c r="H39" s="42">
        <v>43035</v>
      </c>
      <c r="I39" s="53">
        <f t="shared" si="3"/>
        <v>25</v>
      </c>
      <c r="J39" s="53">
        <v>10</v>
      </c>
      <c r="K39" s="33">
        <v>0</v>
      </c>
      <c r="L39" s="43"/>
      <c r="M39" s="44"/>
      <c r="N39" s="50"/>
    </row>
    <row r="40" spans="1:32" s="51" customFormat="1" ht="15.75">
      <c r="A40" s="48"/>
      <c r="B40" s="114"/>
      <c r="C40" s="115"/>
      <c r="D40" s="101"/>
      <c r="E40" s="119" t="s">
        <v>120</v>
      </c>
      <c r="F40" s="41"/>
      <c r="G40" s="42">
        <v>43010</v>
      </c>
      <c r="H40" s="42">
        <v>43035</v>
      </c>
      <c r="I40" s="53">
        <f t="shared" si="3"/>
        <v>25</v>
      </c>
      <c r="J40" s="53">
        <v>19</v>
      </c>
      <c r="K40" s="33">
        <v>0</v>
      </c>
      <c r="L40" s="43"/>
      <c r="M40" s="44"/>
      <c r="N40" s="50"/>
    </row>
    <row r="41" spans="1:32" s="51" customFormat="1" ht="15.75">
      <c r="A41" s="48"/>
      <c r="B41" s="114"/>
      <c r="C41" s="115"/>
      <c r="D41" s="101"/>
      <c r="E41" s="119" t="s">
        <v>121</v>
      </c>
      <c r="F41" s="41"/>
      <c r="G41" s="42">
        <v>43038</v>
      </c>
      <c r="H41" s="42">
        <v>43038</v>
      </c>
      <c r="I41" s="53">
        <f t="shared" si="3"/>
        <v>0</v>
      </c>
      <c r="J41" s="53">
        <v>1</v>
      </c>
      <c r="K41" s="33">
        <v>0</v>
      </c>
      <c r="L41" s="43"/>
      <c r="M41" s="44"/>
      <c r="N41" s="50"/>
    </row>
    <row r="42" spans="1:32" ht="14.25">
      <c r="E42" s="70"/>
      <c r="F42" s="70"/>
      <c r="G42" s="70"/>
      <c r="H42" s="70"/>
      <c r="I42" s="70"/>
      <c r="J42" s="70"/>
      <c r="K42" s="54"/>
      <c r="L42" s="54"/>
      <c r="M42" s="54"/>
      <c r="N42" s="54"/>
      <c r="O42" s="54"/>
      <c r="P42" s="54"/>
    </row>
    <row r="43" spans="1:32" ht="14.25">
      <c r="E43" s="70"/>
      <c r="F43" s="70"/>
      <c r="G43" s="70"/>
      <c r="H43" s="70"/>
      <c r="I43" s="70"/>
      <c r="J43" s="70"/>
      <c r="N43" s="47"/>
    </row>
    <row r="44" spans="1:32" ht="27" customHeight="1">
      <c r="E44" s="154" t="s">
        <v>27</v>
      </c>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6"/>
    </row>
    <row r="45" spans="1:32" ht="27" customHeight="1">
      <c r="E45" s="157"/>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9"/>
    </row>
    <row r="46" spans="1:32" ht="27" customHeight="1">
      <c r="E46" s="157"/>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9"/>
    </row>
    <row r="47" spans="1:32" ht="27" customHeight="1">
      <c r="E47" s="157"/>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9"/>
    </row>
    <row r="48" spans="1:32" ht="27" customHeight="1">
      <c r="E48" s="157"/>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9"/>
    </row>
    <row r="49" spans="5:32" ht="27" customHeight="1">
      <c r="E49" s="157"/>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9"/>
    </row>
    <row r="50" spans="5:32" ht="27" customHeight="1">
      <c r="E50" s="157"/>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9"/>
    </row>
    <row r="51" spans="5:32" ht="27" customHeight="1">
      <c r="E51" s="160"/>
      <c r="F51" s="161"/>
      <c r="G51" s="161"/>
      <c r="H51" s="161"/>
      <c r="I51" s="161"/>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2"/>
    </row>
  </sheetData>
  <mergeCells count="2">
    <mergeCell ref="A2:K5"/>
    <mergeCell ref="E44:AF51"/>
  </mergeCells>
  <conditionalFormatting sqref="K43:N43">
    <cfRule type="expression" dxfId="0" priority="4">
      <formula>TRUE</formula>
    </cfRule>
  </conditionalFormatting>
  <pageMargins left="0.45" right="0.45" top="0.5" bottom="0.5" header="0.3" footer="0.3"/>
  <pageSetup scale="4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4"/>
  <sheetViews>
    <sheetView tabSelected="1" workbookViewId="0">
      <selection activeCell="C5" sqref="C5"/>
    </sheetView>
  </sheetViews>
  <sheetFormatPr baseColWidth="10" defaultColWidth="12.42578125" defaultRowHeight="15.75"/>
  <cols>
    <col min="1" max="1" width="12.42578125" style="1"/>
    <col min="2" max="2" width="33" style="10" customWidth="1"/>
    <col min="3" max="3" width="39.7109375" style="1" customWidth="1"/>
    <col min="4" max="4" width="39" style="1" customWidth="1"/>
    <col min="5" max="5" width="49.140625" style="1" customWidth="1"/>
    <col min="6" max="16384" width="12.42578125" style="1"/>
  </cols>
  <sheetData>
    <row r="1" spans="2:5">
      <c r="B1" s="174" t="s">
        <v>10</v>
      </c>
      <c r="C1" s="174"/>
      <c r="D1" s="174"/>
      <c r="E1" s="174"/>
    </row>
    <row r="2" spans="2:5" ht="16.5" thickBot="1">
      <c r="B2" s="175"/>
      <c r="C2" s="175"/>
      <c r="D2" s="175"/>
      <c r="E2" s="175"/>
    </row>
    <row r="3" spans="2:5" ht="186" customHeight="1">
      <c r="B3" s="2" t="s">
        <v>20</v>
      </c>
      <c r="C3" s="39" t="s">
        <v>92</v>
      </c>
      <c r="D3" s="3" t="s">
        <v>90</v>
      </c>
      <c r="E3" s="116">
        <f>+'II parte'!H32</f>
        <v>43038</v>
      </c>
    </row>
    <row r="4" spans="2:5" ht="57">
      <c r="B4" s="4" t="s">
        <v>21</v>
      </c>
      <c r="C4" s="28" t="s">
        <v>111</v>
      </c>
      <c r="D4" s="5" t="s">
        <v>22</v>
      </c>
      <c r="E4" s="40" t="s">
        <v>105</v>
      </c>
    </row>
    <row r="5" spans="2:5" ht="81" customHeight="1">
      <c r="B5" s="6" t="s">
        <v>11</v>
      </c>
      <c r="C5" s="28" t="s">
        <v>91</v>
      </c>
      <c r="D5" s="5" t="s">
        <v>12</v>
      </c>
      <c r="E5" s="40" t="s">
        <v>104</v>
      </c>
    </row>
    <row r="6" spans="2:5" ht="75" customHeight="1">
      <c r="B6" s="6" t="s">
        <v>23</v>
      </c>
      <c r="C6" s="118">
        <v>42863</v>
      </c>
      <c r="D6" s="5" t="s">
        <v>13</v>
      </c>
      <c r="E6" s="117">
        <v>0.55000000000000004</v>
      </c>
    </row>
    <row r="7" spans="2:5" ht="75" customHeight="1" thickBot="1">
      <c r="B7" s="4" t="s">
        <v>29</v>
      </c>
      <c r="C7" s="38" t="s">
        <v>112</v>
      </c>
      <c r="D7" s="29" t="s">
        <v>30</v>
      </c>
      <c r="E7" s="30" t="s">
        <v>31</v>
      </c>
    </row>
    <row r="8" spans="2:5" ht="27" customHeight="1">
      <c r="B8" s="176" t="s">
        <v>14</v>
      </c>
      <c r="C8" s="177"/>
      <c r="D8" s="177" t="s">
        <v>15</v>
      </c>
      <c r="E8" s="178"/>
    </row>
    <row r="9" spans="2:5" ht="197.45" customHeight="1">
      <c r="B9" s="179" t="s">
        <v>122</v>
      </c>
      <c r="C9" s="180"/>
      <c r="D9" s="181" t="s">
        <v>123</v>
      </c>
      <c r="E9" s="182"/>
    </row>
    <row r="10" spans="2:5" ht="99" customHeight="1">
      <c r="B10" s="7" t="s">
        <v>33</v>
      </c>
      <c r="C10" s="8" t="s">
        <v>28</v>
      </c>
      <c r="D10" s="163" t="s">
        <v>16</v>
      </c>
      <c r="E10" s="164"/>
    </row>
    <row r="11" spans="2:5" ht="69.95" customHeight="1">
      <c r="B11" s="9" t="s">
        <v>17</v>
      </c>
      <c r="C11" s="8" t="s">
        <v>28</v>
      </c>
      <c r="D11" s="163" t="s">
        <v>16</v>
      </c>
      <c r="E11" s="164"/>
    </row>
    <row r="12" spans="2:5" ht="27" customHeight="1">
      <c r="B12" s="165" t="s">
        <v>18</v>
      </c>
      <c r="C12" s="166"/>
      <c r="D12" s="166"/>
      <c r="E12" s="167"/>
    </row>
    <row r="13" spans="2:5" ht="126" customHeight="1" thickBot="1">
      <c r="B13" s="168" t="s">
        <v>124</v>
      </c>
      <c r="C13" s="169"/>
      <c r="D13" s="169"/>
      <c r="E13" s="170"/>
    </row>
    <row r="14" spans="2:5" ht="33" customHeight="1" thickBot="1">
      <c r="B14" s="171" t="s">
        <v>19</v>
      </c>
      <c r="C14" s="172"/>
      <c r="D14" s="172"/>
      <c r="E14" s="173"/>
    </row>
  </sheetData>
  <mergeCells count="10">
    <mergeCell ref="D11:E11"/>
    <mergeCell ref="B12:E12"/>
    <mergeCell ref="B13:E13"/>
    <mergeCell ref="B14:E14"/>
    <mergeCell ref="B1:E2"/>
    <mergeCell ref="B8:C8"/>
    <mergeCell ref="D8:E8"/>
    <mergeCell ref="B9:C9"/>
    <mergeCell ref="D9:E9"/>
    <mergeCell ref="D10:E10"/>
  </mergeCells>
  <pageMargins left="0.75" right="0.75" top="1" bottom="1" header="0.5" footer="0.5"/>
  <pageSetup scale="61" orientation="portrait" horizontalDpi="1200" verticalDpi="1200"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Grupos Vinculados</vt:lpstr>
      <vt:lpstr>I parte</vt:lpstr>
      <vt:lpstr>II parte</vt:lpstr>
      <vt:lpstr>seguimiento</vt:lpstr>
    </vt:vector>
  </TitlesOfParts>
  <Company>Ministerio de Economía, Industria y Comercio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jquesada</dc:creator>
  <cp:lastModifiedBy>Gabriela Amador Mata</cp:lastModifiedBy>
  <cp:lastPrinted>2010-11-30T15:49:51Z</cp:lastPrinted>
  <dcterms:created xsi:type="dcterms:W3CDTF">2010-11-15T21:21:09Z</dcterms:created>
  <dcterms:modified xsi:type="dcterms:W3CDTF">2017-05-08T16:07:14Z</dcterms:modified>
</cp:coreProperties>
</file>