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mador\AppData\Local\Microsoft\Windows\INetCache\Content.Outlook\T33NP56X\"/>
    </mc:Choice>
  </mc:AlternateContent>
  <bookViews>
    <workbookView xWindow="0" yWindow="0" windowWidth="20490" windowHeight="6930" activeTab="3"/>
  </bookViews>
  <sheets>
    <sheet name="Grupos Vinculados" sheetId="12" r:id="rId1"/>
    <sheet name="I parte" sheetId="16" r:id="rId2"/>
    <sheet name="II parte" sheetId="19" r:id="rId3"/>
    <sheet name="seguimiento (2)" sheetId="20" r:id="rId4"/>
  </sheets>
  <externalReferences>
    <externalReference r:id="rId5"/>
  </externalReferences>
  <definedNames>
    <definedName name="A" localSheetId="2">#REF!</definedName>
    <definedName name="A" localSheetId="3">#REF!</definedName>
    <definedName name="A">#REF!</definedName>
    <definedName name="copia">(je*(#REF!&gt;0))*'II parte'!hoja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 localSheetId="3">(#REF!=MEDIAN(#REF!,#REF!,#REF!+#REF!)*(#REF!&gt;0))*((#REF!&lt;(INT(#REF!+#REF!*#REF!)))+(#REF!=#REF!))*(#REF!&gt;0)</definedName>
    <definedName name="ExcesoPorcentajeCompletado">(#REF!=MEDIAN(#REF!,#REF!,#REF!+#REF!)*(#REF!&gt;0))*((#REF!&lt;(INT(#REF!+#REF!*#REF!)))+(#REF!=#REF!))*(#REF!&gt;0)</definedName>
    <definedName name="ExcesoReal" localSheetId="0">'Grupos Vinculados'!PeríodoReal*(#REF!&gt;0)</definedName>
    <definedName name="ExcesoReal" localSheetId="1">'I parte'!PeríodoReal*(#REF!&gt;0)</definedName>
    <definedName name="ExcesoReal" localSheetId="2">'II parte'!PeríodoReal*('II parte'!$L1&gt;0)</definedName>
    <definedName name="ExcesoReal" localSheetId="3">'seguimiento (2)'!PeríodoReal*(#REF!&gt;0)</definedName>
    <definedName name="ExcesoReal">PeríodoReal*(#REF!&gt;0)</definedName>
    <definedName name="H">#REF!=MEDIAN(#REF!,#REF!,#REF!+#REF!-1)</definedName>
    <definedName name="hoja" localSheetId="2">#REF!=MEDIAN(#REF!,#REF!,#REF!+#REF!-1)</definedName>
    <definedName name="hoja">ExcesoPorcentajeCompletado*PeríodoEnPlan</definedName>
    <definedName name="Informaci" localSheetId="0">#REF!=MEDIAN(#REF!,#REF!,#REF!+#REF!-1)</definedName>
    <definedName name="Informaci" localSheetId="2">#REF!=MEDIAN(#REF!,#REF!,#REF!+#REF!-1)</definedName>
    <definedName name="Informaci" localSheetId="3">#REF!=MEDIAN(#REF!,#REF!,#REF!+#REF!-1)</definedName>
    <definedName name="Informaci">#REF!=MEDIAN(#REF!,#REF!,#REF!+#REF!-1)</definedName>
    <definedName name="Informaciòn" localSheetId="0">(yyyyy*(#REF!&gt;0))*'Grupos Vinculados'!Informaci</definedName>
    <definedName name="Informaciòn" localSheetId="2">#N/A</definedName>
    <definedName name="Informaciòn" localSheetId="3">#N/A</definedName>
    <definedName name="Informaciòn">([0]!PeríodoReal*(#REF!&gt;0))*Informaci</definedName>
    <definedName name="je">#REF!=MEDIAN(#REF!,#REF!,#REF!+#REF!-1)</definedName>
    <definedName name="período_seleccionado" localSheetId="0">#REF!</definedName>
    <definedName name="período_seleccionado" localSheetId="1">#REF!</definedName>
    <definedName name="período_seleccionado" localSheetId="2">'II parte'!#REF!</definedName>
    <definedName name="período_seleccionado" localSheetId="3">#REF!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 localSheetId="3">#REF!=MEDIAN(#REF!,#REF!,#REF!+#REF!-1)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 localSheetId="3">#REF!=MEDIAN(#REF!,#REF!,#REF!+#REF!-1)</definedName>
    <definedName name="PeríodoReal">#REF!=MEDIAN(#REF!,#REF!,#REF!+#REF!-1)</definedName>
    <definedName name="Plan" localSheetId="0">'Grupos Vinculados'!PeríodoEnPlan*(#REF!&gt;0)</definedName>
    <definedName name="Plan" localSheetId="1">'I parte'!PeríodoEnPlan*(#REF!&gt;0)</definedName>
    <definedName name="Plan" localSheetId="2">'II parte'!PeríodoEnPlan*('II parte'!$I1&gt;0)</definedName>
    <definedName name="Plan" localSheetId="3">'seguimiento (2)'!PeríodoEnPlan*(#REF!&gt;0)</definedName>
    <definedName name="Plan">PeríodoEnPlan*(#REF!&gt;0)</definedName>
    <definedName name="PorcentajeCompletado" localSheetId="0">'Grupos Vinculados'!ExcesoPorcentajeCompletado*'Grupos Vinculados'!PeríodoEnPlan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 localSheetId="3">'seguimiento (2)'!ExcesoPorcentajeCompletado*'seguimiento (2)'!PeríodoEnPlan</definedName>
    <definedName name="PorcentajeCompletado">ExcesoPorcentajeCompletado*PeríodoEnPlan</definedName>
    <definedName name="Real" localSheetId="0">('Grupos Vinculados'!PeríodoReal*(#REF!&gt;0))*'Grupos Vinculados'!PeríodoEnPlan</definedName>
    <definedName name="Real" localSheetId="1">('I parte'!PeríodoReal*(#REF!&gt;0))*'I parte'!PeríodoEnPlan</definedName>
    <definedName name="Real" localSheetId="2">('II parte'!PeríodoReal*('II parte'!$L1&gt;0))*'II parte'!PeríodoEnPlan</definedName>
    <definedName name="Real" localSheetId="3">('seguimiento (2)'!PeríodoReal*(#REF!&gt;0))*'seguimiento (2)'!PeríodoEnPlan</definedName>
    <definedName name="Real">(PeríodoReal*(#REF!&gt;0))*PeríodoEnPlan</definedName>
    <definedName name="yyyyy" localSheetId="2">#REF!=MEDIAN(#REF!,#REF!,#REF!+#REF!-1)</definedName>
    <definedName name="yyyyy" localSheetId="3">#REF!=MEDIAN(#REF!,#REF!,#REF!+#REF!-1)</definedName>
    <definedName name="yyyyy">#REF!=MEDIAN(#REF!,#REF!,#REF!+#REF!-1)</definedName>
  </definedNames>
  <calcPr calcId="152511"/>
</workbook>
</file>

<file path=xl/calcChain.xml><?xml version="1.0" encoding="utf-8"?>
<calcChain xmlns="http://schemas.openxmlformats.org/spreadsheetml/2006/main">
  <c r="E3" i="20" l="1"/>
  <c r="E6" i="20"/>
  <c r="J9" i="19" l="1"/>
  <c r="H9" i="19"/>
  <c r="J35" i="19"/>
  <c r="I25" i="19" l="1"/>
  <c r="I18" i="19"/>
  <c r="I10" i="19"/>
  <c r="I9" i="19"/>
  <c r="D17" i="16" l="1"/>
  <c r="I36" i="19"/>
  <c r="I33" i="19"/>
  <c r="I34" i="19"/>
  <c r="I35" i="19"/>
  <c r="I37" i="19"/>
  <c r="I38" i="19"/>
  <c r="I39" i="19"/>
  <c r="I40" i="19"/>
  <c r="I41" i="19"/>
  <c r="I27" i="19"/>
  <c r="I28" i="19"/>
  <c r="I29" i="19"/>
  <c r="I30" i="19"/>
  <c r="I31" i="19"/>
  <c r="I26" i="19"/>
  <c r="I20" i="19"/>
  <c r="I21" i="19"/>
  <c r="I22" i="19"/>
  <c r="I23" i="19"/>
  <c r="I24" i="19"/>
  <c r="I19" i="19"/>
  <c r="I12" i="19"/>
  <c r="I13" i="19"/>
  <c r="I14" i="19"/>
  <c r="I15" i="19"/>
  <c r="I16" i="19"/>
  <c r="I17" i="19"/>
  <c r="I11" i="19"/>
  <c r="K25" i="19" l="1"/>
  <c r="H32" i="19"/>
  <c r="I32" i="19" s="1"/>
  <c r="K18" i="19" l="1"/>
  <c r="K15" i="19"/>
  <c r="K11" i="19"/>
  <c r="K10" i="19" l="1"/>
  <c r="B17" i="16"/>
  <c r="E17" i="16" l="1"/>
</calcChain>
</file>

<file path=xl/sharedStrings.xml><?xml version="1.0" encoding="utf-8"?>
<sst xmlns="http://schemas.openxmlformats.org/spreadsheetml/2006/main" count="133" uniqueCount="127">
  <si>
    <t>HOJA DE RUTA</t>
  </si>
  <si>
    <t xml:space="preserve">IMPACTO: </t>
  </si>
  <si>
    <t>Responsable</t>
  </si>
  <si>
    <t>Fecha de inicio</t>
  </si>
  <si>
    <t>Porcentaje de avance</t>
  </si>
  <si>
    <t>Fecha final</t>
  </si>
  <si>
    <t>INICIO</t>
  </si>
  <si>
    <t>FINAL</t>
  </si>
  <si>
    <t>DURACIÓN</t>
  </si>
  <si>
    <t>No.</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</si>
  <si>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</si>
  <si>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</si>
  <si>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</si>
  <si>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</si>
  <si>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</si>
  <si>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</si>
  <si>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</si>
  <si>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</si>
  <si>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</si>
  <si>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</si>
  <si>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</si>
  <si>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</si>
  <si>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AVANCE CUALITATIVO:</t>
  </si>
  <si>
    <t>Ajuste de la propuesta con las observaciones</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</si>
  <si>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</si>
  <si>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</si>
  <si>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</si>
  <si>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</si>
  <si>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</si>
  <si>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</si>
  <si>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</si>
  <si>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</si>
  <si>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</si>
  <si>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</si>
  <si>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</si>
  <si>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</si>
  <si>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Grupo Vinculado</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</si>
  <si>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</si>
  <si>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</si>
  <si>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</si>
  <si>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</si>
  <si>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</si>
  <si>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</si>
  <si>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</si>
  <si>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</si>
  <si>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</si>
  <si>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</si>
  <si>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</si>
  <si>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</si>
  <si>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</si>
  <si>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</si>
  <si>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</si>
  <si>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</si>
  <si>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</si>
  <si>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</si>
  <si>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</si>
  <si>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Artículo 13 del Acuerdo SUGEF 4-04.</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</si>
  <si>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</si>
  <si>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</si>
  <si>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</si>
  <si>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</si>
  <si>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</si>
  <si>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</si>
  <si>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</si>
  <si>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</si>
  <si>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xml:space="preserve">: </t>
    </r>
  </si>
  <si>
    <t>Oficio de comunicación sobre la conformación y modificaciones en el grupo vinculado de las entidades supervisadas por la SUGEF.</t>
  </si>
  <si>
    <t>Superintendencia General de Entidades Financieras.</t>
  </si>
  <si>
    <t>Oficina Central.</t>
  </si>
  <si>
    <t>II. DOCUMENTACIÓN QUE DEBE ACOMPAÑAR LA SOLICITUD:</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</si>
  <si>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</si>
  <si>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</si>
  <si>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</si>
  <si>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</si>
  <si>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</si>
  <si>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</si>
  <si>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</si>
  <si>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al grupo vinculado detallando la siguiente información:
a) Identificación del integrante.
b) Apellidos y nombre, razón social.
c) Artículo vinculación.
d) Inciso vinculación.
e) Motivo inclusión o exclusión.</t>
  </si>
  <si>
    <t>10 días hábiles.</t>
  </si>
  <si>
    <t>EQUIPO QUE ACOMPAÑA/PARTICIPA:  Grabriela Amador Mata (gamador@sugef.fi.cr) y el resto del equipo (interdisciplinario) a elegir de acuerdo a las particularidades y especificaciones de cada uno de los trámites.</t>
  </si>
  <si>
    <t>Conformación de Grupos Vinculados.</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</si>
  <si>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</si>
  <si>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Identificación nuevo grupo vinculado, o inclusión o exclusión de miembros del grupo vinculado.</t>
  </si>
  <si>
    <r>
      <t xml:space="preserve">1) Artículos 135 y 148 de la “Ley Orgánica del Banco Central de Costa Rica”, Ley 7558, publicada en la Colección de Leyes y Decretos del año 1953, semestre 2, tomo 2, página 196.
2) Artículo 171, inciso n) de la "Ley Reguladora del Mercado de Valores", Ley </t>
    </r>
    <r>
      <rPr>
        <sz val="11"/>
        <rFont val="Arial"/>
        <family val="2"/>
      </rPr>
      <t>7732. Publicado en el Diario Oficial “La Gaceta” N°18, del 27 de enero de 1998.</t>
    </r>
    <r>
      <rPr>
        <sz val="11"/>
        <color rgb="FF000000"/>
        <rFont val="Arial"/>
        <family val="2"/>
      </rPr>
      <t xml:space="preserve">
3) Acuerdo SUGEF 4-04 "Reglamento sobre el grupo vinculado a la entidad", aprobado por el Consejo Nacional de Supervisión del Sistema Financiero, mediante Artículo 15, del Acta de la Sesión 480-2004, celebrada el 4 de noviembre del 2004. Publicado en el Diario Oficial “La Gaceta” N° 227, del 19 de noviembre del 2004.</t>
    </r>
  </si>
  <si>
    <t>TRÁMITE O SERVICIO: 
Conformación de Grupos Vinculados</t>
  </si>
  <si>
    <t>LÍDER: Mauricio Meza Ramírez - Oficial de simplificación de trámites (mmeza@sugef.fi.cr)</t>
  </si>
  <si>
    <t>DESCRIPCIÓN DE LA REFORMA: Revisar el proceso de gestión del trámite de Conformación de grupo vinculado,  a fin de simplificarlo  mediante la reducción de pasos.</t>
  </si>
  <si>
    <t>Revisión del procedimiento existente</t>
  </si>
  <si>
    <t xml:space="preserve">Reunión con el responsables del proceso </t>
  </si>
  <si>
    <t>REQUERIMIENTO EN RECURSOS:  Personal de la SUGEF asignado al proyecto de simplificación de trámites, según la dedicación requerida,  y los recursos tecnológicos.</t>
  </si>
  <si>
    <r>
      <t xml:space="preserve">PRÓXIMOS PASOS:  Inicio del proyecto, análisis del trámite </t>
    </r>
    <r>
      <rPr>
        <b/>
        <i/>
        <sz val="10"/>
        <color theme="4"/>
        <rFont val="Cambria"/>
        <family val="1"/>
        <scheme val="major"/>
      </rPr>
      <t>"Conformación de grupos vinculados".</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</si>
  <si>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</si>
  <si>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Reducción de pasos en el proceso de gestión del trámite, que posiblemente redundaría en un menor tiempo de atención.</t>
  </si>
  <si>
    <t>Ana Lorena Villegas, Gabriela Amador, Luis Álvarez, Johnny Castro.</t>
  </si>
  <si>
    <t>Gabriela Amador, Luis Álvarez, Johnny Castro.</t>
  </si>
  <si>
    <t>Mauricio Meza, Javier Cascante</t>
  </si>
  <si>
    <t>COSEPRO</t>
  </si>
  <si>
    <t xml:space="preserve">Envío para su revisión y aprobación de las propuesta de simplificación del trámite de Grupo Vinculado </t>
  </si>
  <si>
    <t>Revisar el proceso de gestión del trámite de Conformación de grupo vinculado,  a fin de simplificarlo  mediante la reducción de pasos.</t>
  </si>
  <si>
    <t>Iteraciones</t>
  </si>
  <si>
    <t>Documentación del proyecto</t>
  </si>
  <si>
    <t>Reforma al Reglamento SUGEF 4-04</t>
  </si>
  <si>
    <t>Pruebas de aceptación</t>
  </si>
  <si>
    <t>Capacitación a los funcionarios</t>
  </si>
  <si>
    <t xml:space="preserve">Capacitación a las entidades </t>
  </si>
  <si>
    <t>Guías y ayuda en línea</t>
  </si>
  <si>
    <t>Cambios en procedimientos</t>
  </si>
  <si>
    <t>Liberación del servicio</t>
  </si>
  <si>
    <t>Se cuenta con: 
1. El documento de visión del proyecto "Mejora de procesos de gestión de trámites"
2. El flujograma del proceso actual de gestión del trámite
3.El borrador del flujograma del proceso propuesto de gestión del trámite, en su primera versión.
4. El borrador del piloto de cambio normativo
5. La aprobación del proyecto integral por parte de COSEPRO.  El día 29 de abril del 2016  COSEPRO  ratificó el proyecto de simplificación de trámites como parte de los proyectos estratégicos de SUGEF.</t>
  </si>
  <si>
    <t>HOJA DE REPORTE DE AVANCES DEL PLAN DE MEJORA REGULATORIA</t>
  </si>
  <si>
    <t>FECHA DE CUMPLIMIENTO DE LA META:</t>
  </si>
  <si>
    <t>SUGEF</t>
  </si>
  <si>
    <t>De acuerdo con lo programado (    )</t>
  </si>
  <si>
    <t>Con rezago en lo programado (    )</t>
  </si>
  <si>
    <t>INDICAR DE MANERA RESUMIDA, LOS PRINCIPALES AVANCES</t>
  </si>
  <si>
    <t>¿SI LA MEJORA SE CLASIFICA CON REZAGO O RIESGO DE INCUMPLIMIENTO?</t>
  </si>
  <si>
    <t>SI SE HAN REALIZADO AJUSTES SUSTANCIALES AL PLANIFICADOR, INDIQUE CUALES</t>
  </si>
  <si>
    <t>¿EXISTEN ALERTAS QUE REQUIERAN LA COLABORACIÓN DEL MEIC O DEL CONSEJO PRESIDENCIAL DE GOBIERNO?</t>
  </si>
  <si>
    <t xml:space="preserve">☐ SI          ☐x NO      </t>
  </si>
  <si>
    <t xml:space="preserve">INDIQUE CAULES LAS ALERTAS: </t>
  </si>
  <si>
    <t xml:space="preserve">¿SE ADJUNTAN DOCUMENTOS  SOPORTE?
</t>
  </si>
  <si>
    <t>ESPECIFIQUE QUÉ DOCUMENTOS:</t>
  </si>
  <si>
    <t xml:space="preserve">     ☐   INCLUSION DE NUEVAS ACTIVIDADES
     ☐   CAMBIO DE FECHAS EN LAS ACTIVIDADES
     ☐   ELIMINACION DE ACTIVIDADADES 
     ☐   OTROS (ESPECIFIQUE) ______________________</t>
  </si>
  <si>
    <t>Genaro Segura Calderón, Oficial de simplificación de trámites
gsegura@sugef.fi.cr</t>
  </si>
  <si>
    <t>Con riesgo de incumplimiento (x  )</t>
  </si>
  <si>
    <t xml:space="preserve"> Reducción de pasos en el proceso de gestión del trámite, que posiblemente redundaría en un menor tiempo de atención.</t>
  </si>
  <si>
    <r>
      <t xml:space="preserve">INDIQUE LAS LIMITACIONES: </t>
    </r>
    <r>
      <rPr>
        <sz val="12"/>
        <rFont val="Calibri"/>
        <family val="2"/>
        <scheme val="minor"/>
      </rPr>
      <t xml:space="preserve">Cambio de prioridades institucionales </t>
    </r>
    <r>
      <rPr>
        <sz val="12"/>
        <color theme="1"/>
        <rFont val="Calibri"/>
        <family val="2"/>
        <scheme val="minor"/>
      </rPr>
      <t xml:space="preserve">
INDIQUE LAS ACCIONES DE MEJORA: A</t>
    </r>
    <r>
      <rPr>
        <sz val="12"/>
        <rFont val="Calibri"/>
        <family val="2"/>
        <scheme val="minor"/>
      </rPr>
      <t xml:space="preserve">nalizar el proceso (análisis de valor agregado) e incentivar la mejora que acompaña el trámite exceptuando el componente de desarrollo tecnológico.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</si>
</sst>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sz val="10"/>
      <name val="Cambria"/>
      <family val="1"/>
    </font>
    <font>
      <b/>
      <sz val="10"/>
      <name val="Cambria"/>
      <family val="1"/>
    </font>
    <font>
      <sz val="12"/>
      <name val="Cambria"/>
      <family val="1"/>
    </font>
    <font>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6">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right/>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0" fillId="0" borderId="0" applyNumberFormat="0" applyFill="0" applyBorder="0" applyAlignment="0" applyProtection="0"/>
    <xf numFmtId="9" fontId="45" fillId="0" borderId="0" applyFont="0" applyFill="0" applyBorder="0" applyAlignment="0" applyProtection="0"/>
  </cellStyleXfs>
  <cellXfs count="170">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0" fillId="2" borderId="16" xfId="11" applyFont="1" applyFill="1" applyBorder="1" applyAlignment="1">
      <alignment vertical="center" wrapText="1"/>
    </xf>
    <xf numFmtId="0" fontId="10" fillId="2" borderId="0" xfId="11" applyFont="1" applyFill="1" applyAlignment="1">
      <alignment vertical="center"/>
    </xf>
    <xf numFmtId="0" fontId="13" fillId="2" borderId="0" xfId="0" applyFont="1" applyFill="1" applyAlignment="1">
      <alignment vertical="center"/>
    </xf>
    <xf numFmtId="0" fontId="15" fillId="2" borderId="0" xfId="0" applyFont="1" applyFill="1" applyAlignment="1">
      <alignment horizontal="left" vertical="center"/>
    </xf>
    <xf numFmtId="0" fontId="16" fillId="0" borderId="0" xfId="0" applyFont="1" applyAlignment="1">
      <alignment vertical="center"/>
    </xf>
    <xf numFmtId="0" fontId="14" fillId="2" borderId="14" xfId="1" applyFont="1" applyFill="1" applyBorder="1" applyAlignment="1">
      <alignment vertical="center" wrapText="1"/>
    </xf>
    <xf numFmtId="0" fontId="17" fillId="2" borderId="0" xfId="0" applyFont="1" applyFill="1" applyAlignment="1">
      <alignment horizontal="left" vertical="center"/>
    </xf>
    <xf numFmtId="164" fontId="14" fillId="2" borderId="14" xfId="1" applyNumberFormat="1" applyFont="1" applyFill="1" applyBorder="1" applyAlignment="1">
      <alignment horizontal="center" vertical="center" wrapText="1"/>
    </xf>
    <xf numFmtId="0" fontId="19" fillId="0" borderId="0" xfId="8" applyFont="1" applyProtection="1">
      <alignment horizontal="center"/>
      <protection locked="0"/>
    </xf>
    <xf numFmtId="0" fontId="19" fillId="0" borderId="0" xfId="8" applyFont="1" applyBorder="1" applyProtection="1">
      <alignment horizontal="center"/>
      <protection locked="0"/>
    </xf>
    <xf numFmtId="0" fontId="19" fillId="0" borderId="0" xfId="8" applyFont="1" applyAlignment="1" applyProtection="1">
      <alignment horizontal="center" vertical="center"/>
      <protection locked="0"/>
    </xf>
    <xf numFmtId="0" fontId="19" fillId="0" borderId="0" xfId="8" applyFont="1" applyAlignment="1" applyProtection="1">
      <alignment horizontal="center" vertical="center" wrapText="1"/>
      <protection locked="0"/>
    </xf>
    <xf numFmtId="3" fontId="20" fillId="0" borderId="2" xfId="9" applyFont="1" applyProtection="1">
      <alignment horizontal="center"/>
      <protection locked="0"/>
    </xf>
    <xf numFmtId="0" fontId="18" fillId="0" borderId="0" xfId="3" applyFont="1" applyAlignment="1" applyProtection="1">
      <protection locked="0"/>
    </xf>
    <xf numFmtId="9" fontId="23" fillId="0" borderId="0" xfId="7" applyFont="1" applyBorder="1" applyProtection="1">
      <alignment horizontal="center" vertical="center"/>
      <protection locked="0"/>
    </xf>
    <xf numFmtId="0" fontId="27" fillId="0" borderId="0" xfId="2" applyFont="1" applyProtection="1">
      <alignment vertical="center"/>
      <protection locked="0"/>
    </xf>
    <xf numFmtId="0" fontId="19" fillId="0" borderId="0" xfId="2" applyFont="1" applyAlignment="1" applyProtection="1">
      <alignment horizontal="center" vertical="center"/>
      <protection locked="0"/>
    </xf>
    <xf numFmtId="0" fontId="28" fillId="0" borderId="0" xfId="2" applyFont="1" applyBorder="1" applyAlignment="1" applyProtection="1">
      <alignment horizontal="center" vertical="center"/>
      <protection locked="0"/>
    </xf>
    <xf numFmtId="0" fontId="28" fillId="0" borderId="0" xfId="2" applyFont="1" applyAlignment="1" applyProtection="1">
      <alignment horizontal="center" vertical="center"/>
      <protection locked="0"/>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0" fillId="0" borderId="0" xfId="6" applyFont="1" applyProtection="1">
      <alignment horizontal="left"/>
      <protection locked="0"/>
    </xf>
    <xf numFmtId="0" fontId="31" fillId="0" borderId="0" xfId="2" applyFont="1" applyProtection="1">
      <alignment vertical="center"/>
      <protection locked="0"/>
    </xf>
    <xf numFmtId="9" fontId="33" fillId="0" borderId="0" xfId="7" applyNumberFormat="1" applyFont="1" applyAlignment="1" applyProtection="1">
      <alignment horizontal="center" vertical="center"/>
      <protection locked="0"/>
    </xf>
    <xf numFmtId="2" fontId="32" fillId="0" borderId="0" xfId="2" applyNumberFormat="1" applyFont="1" applyAlignment="1" applyProtection="1">
      <alignment horizontal="center"/>
      <protection locked="0"/>
    </xf>
    <xf numFmtId="164" fontId="32" fillId="0" borderId="0" xfId="2" applyNumberFormat="1" applyFont="1" applyAlignment="1" applyProtection="1">
      <alignment horizontal="center"/>
      <protection locked="0"/>
    </xf>
    <xf numFmtId="9" fontId="33" fillId="0" borderId="0" xfId="7" applyFont="1" applyBorder="1" applyProtection="1">
      <alignment horizontal="center" vertical="center"/>
      <protection locked="0"/>
    </xf>
    <xf numFmtId="0" fontId="32" fillId="0" borderId="0" xfId="2" applyFont="1" applyProtection="1">
      <alignment vertical="center"/>
      <protection locked="0"/>
    </xf>
    <xf numFmtId="0" fontId="31" fillId="0" borderId="0" xfId="6" applyFont="1" applyFill="1" applyAlignment="1" applyProtection="1">
      <alignment horizontal="left" vertical="center" wrapText="1"/>
      <protection locked="0"/>
    </xf>
    <xf numFmtId="14" fontId="31" fillId="0" borderId="0" xfId="6" applyNumberFormat="1" applyFont="1" applyFill="1" applyAlignment="1" applyProtection="1">
      <alignment horizontal="center" vertical="center"/>
      <protection locked="0"/>
    </xf>
    <xf numFmtId="2" fontId="22" fillId="0" borderId="0" xfId="2" applyNumberFormat="1" applyFont="1" applyAlignment="1" applyProtection="1">
      <alignment horizontal="center"/>
      <protection locked="0"/>
    </xf>
    <xf numFmtId="164" fontId="22" fillId="0" borderId="0" xfId="2" applyNumberFormat="1" applyFont="1" applyAlignment="1" applyProtection="1">
      <alignment horizontal="center"/>
      <protection locked="0"/>
    </xf>
    <xf numFmtId="0" fontId="26" fillId="0" borderId="0" xfId="2" applyFont="1" applyProtection="1">
      <alignment vertical="center"/>
      <protection locked="0"/>
    </xf>
    <xf numFmtId="0" fontId="26" fillId="0" borderId="0" xfId="2" applyFont="1" applyAlignment="1" applyProtection="1">
      <alignment horizontal="center"/>
      <protection locked="0"/>
    </xf>
    <xf numFmtId="0" fontId="26" fillId="0" borderId="0" xfId="2" applyFont="1" applyBorder="1" applyAlignment="1" applyProtection="1">
      <alignment horizontal="center"/>
      <protection locked="0"/>
    </xf>
    <xf numFmtId="0" fontId="21" fillId="0" borderId="0" xfId="2" applyFont="1" applyProtection="1">
      <alignment vertical="center"/>
      <protection locked="0"/>
    </xf>
    <xf numFmtId="9" fontId="34" fillId="0" borderId="0" xfId="7" applyNumberFormat="1" applyFont="1" applyProtection="1">
      <alignment horizontal="center" vertical="center"/>
      <protection locked="0"/>
    </xf>
    <xf numFmtId="9" fontId="34" fillId="0" borderId="0" xfId="7" applyFont="1" applyBorder="1" applyProtection="1">
      <alignment horizontal="center" vertical="center"/>
      <protection locked="0"/>
    </xf>
    <xf numFmtId="0" fontId="22" fillId="0" borderId="0" xfId="2" applyFont="1" applyProtection="1">
      <alignment vertical="center"/>
      <protection locked="0"/>
    </xf>
    <xf numFmtId="14" fontId="30" fillId="0" borderId="0" xfId="6" applyNumberFormat="1" applyFont="1" applyFill="1" applyAlignment="1" applyProtection="1">
      <alignment horizontal="center"/>
      <protection locked="0"/>
    </xf>
    <xf numFmtId="164" fontId="32" fillId="0" borderId="0" xfId="2" applyNumberFormat="1" applyFont="1" applyFill="1" applyAlignment="1" applyProtection="1">
      <alignment horizontal="center" vertical="center"/>
    </xf>
    <xf numFmtId="0" fontId="26" fillId="0" borderId="0" xfId="2" applyFont="1" applyBorder="1" applyProtection="1">
      <alignment vertical="center"/>
      <protection locked="0"/>
    </xf>
    <xf numFmtId="0" fontId="19" fillId="0" borderId="0" xfId="8" applyFont="1" applyFill="1" applyProtection="1">
      <alignment horizontal="center"/>
      <protection locked="0"/>
    </xf>
    <xf numFmtId="0" fontId="19" fillId="0" borderId="0" xfId="8" applyFont="1" applyFill="1" applyAlignment="1" applyProtection="1">
      <alignment horizontal="center"/>
      <protection locked="0"/>
    </xf>
    <xf numFmtId="0" fontId="19" fillId="0" borderId="0" xfId="8" applyFont="1" applyFill="1" applyAlignment="1" applyProtection="1">
      <alignment horizontal="center" vertical="center"/>
      <protection locked="0"/>
    </xf>
    <xf numFmtId="0" fontId="19" fillId="0" borderId="0" xfId="8" applyFont="1" applyFill="1" applyAlignment="1" applyProtection="1">
      <alignment horizontal="center" vertical="center" wrapText="1"/>
      <protection locked="0"/>
    </xf>
    <xf numFmtId="0" fontId="29" fillId="0" borderId="0" xfId="6" applyFont="1" applyFill="1" applyProtection="1">
      <alignment horizontal="left"/>
      <protection locked="0"/>
    </xf>
    <xf numFmtId="3" fontId="20" fillId="0" borderId="2" xfId="9" applyFont="1" applyFill="1" applyProtection="1">
      <alignment horizontal="center"/>
      <protection locked="0"/>
    </xf>
    <xf numFmtId="3" fontId="20" fillId="0" borderId="2" xfId="9" applyFont="1" applyFill="1" applyAlignment="1" applyProtection="1">
      <alignment horizontal="center"/>
      <protection locked="0"/>
    </xf>
    <xf numFmtId="3" fontId="20" fillId="0" borderId="2" xfId="9" applyFont="1" applyFill="1" applyAlignment="1" applyProtection="1">
      <alignment horizontal="center" vertical="center"/>
      <protection locked="0"/>
    </xf>
    <xf numFmtId="0" fontId="22" fillId="0" borderId="0" xfId="2" applyFont="1" applyFill="1" applyProtection="1">
      <alignment vertical="center"/>
      <protection locked="0"/>
    </xf>
    <xf numFmtId="0" fontId="21" fillId="0" borderId="0" xfId="6" applyFont="1" applyFill="1" applyProtection="1">
      <alignment horizontal="left"/>
      <protection locked="0"/>
    </xf>
    <xf numFmtId="164" fontId="35" fillId="0" borderId="0" xfId="2" applyNumberFormat="1" applyFont="1" applyFill="1" applyAlignment="1" applyProtection="1">
      <alignment horizontal="center" vertical="center"/>
    </xf>
    <xf numFmtId="0" fontId="32" fillId="0" borderId="0" xfId="2" applyFont="1" applyFill="1" applyProtection="1">
      <alignment vertical="center"/>
      <protection locked="0"/>
    </xf>
    <xf numFmtId="0" fontId="31" fillId="0" borderId="0" xfId="6" applyFont="1" applyFill="1" applyAlignment="1" applyProtection="1">
      <alignment vertical="center" wrapText="1"/>
      <protection locked="0"/>
    </xf>
    <xf numFmtId="0" fontId="32" fillId="0" borderId="0" xfId="2" applyFont="1" applyFill="1" applyAlignment="1" applyProtection="1">
      <alignment vertical="center" wrapText="1"/>
      <protection locked="0"/>
    </xf>
    <xf numFmtId="14" fontId="32" fillId="0" borderId="0" xfId="2" applyNumberFormat="1" applyFont="1" applyFill="1" applyAlignment="1" applyProtection="1">
      <alignment horizontal="center" vertical="center"/>
      <protection locked="0"/>
    </xf>
    <xf numFmtId="0" fontId="26" fillId="0" borderId="0" xfId="2" applyFont="1" applyFill="1" applyProtection="1">
      <alignment vertical="center"/>
      <protection locked="0"/>
    </xf>
    <xf numFmtId="0" fontId="29" fillId="0" borderId="0" xfId="6" applyFont="1" applyFill="1" applyAlignment="1" applyProtection="1">
      <alignment horizontal="center"/>
      <protection locked="0"/>
    </xf>
    <xf numFmtId="0" fontId="26" fillId="0" borderId="0" xfId="2" applyFont="1" applyFill="1" applyAlignment="1" applyProtection="1">
      <alignment horizontal="center" vertical="center"/>
      <protection locked="0"/>
    </xf>
    <xf numFmtId="0" fontId="27" fillId="0" borderId="0" xfId="2" applyFont="1" applyFill="1" applyProtection="1">
      <alignment vertical="center"/>
      <protection locked="0"/>
    </xf>
    <xf numFmtId="0" fontId="19" fillId="0" borderId="0" xfId="2" applyFont="1" applyFill="1" applyAlignment="1" applyProtection="1">
      <alignment horizontal="center" vertical="center"/>
      <protection locked="0"/>
    </xf>
    <xf numFmtId="0" fontId="21" fillId="0" borderId="0" xfId="2" applyFont="1" applyFill="1" applyProtection="1">
      <alignment vertical="center"/>
      <protection locked="0"/>
    </xf>
    <xf numFmtId="0" fontId="36" fillId="0" borderId="0" xfId="6" applyFont="1" applyFill="1" applyAlignment="1" applyProtection="1">
      <alignment vertical="center"/>
      <protection locked="0"/>
    </xf>
    <xf numFmtId="0" fontId="31" fillId="0" borderId="0" xfId="2" applyFont="1" applyFill="1" applyProtection="1">
      <alignment vertical="center"/>
      <protection locked="0"/>
    </xf>
    <xf numFmtId="0" fontId="37" fillId="0" borderId="0" xfId="6" applyFont="1" applyFill="1" applyAlignment="1" applyProtection="1">
      <alignment vertical="center"/>
      <protection locked="0"/>
    </xf>
    <xf numFmtId="0" fontId="31" fillId="0" borderId="0" xfId="6" applyFont="1" applyFill="1" applyAlignment="1" applyProtection="1">
      <alignment vertical="center"/>
      <protection locked="0"/>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0" fillId="2" borderId="0" xfId="0" applyFill="1"/>
    <xf numFmtId="0" fontId="38" fillId="0" borderId="26" xfId="0" applyFont="1" applyBorder="1" applyAlignment="1">
      <alignment vertical="center" wrapText="1"/>
    </xf>
    <xf numFmtId="0" fontId="39" fillId="8" borderId="27" xfId="0" applyFont="1" applyFill="1" applyBorder="1" applyAlignment="1">
      <alignment vertical="center" wrapText="1"/>
    </xf>
    <xf numFmtId="0" fontId="40" fillId="0" borderId="26" xfId="12" applyBorder="1" applyAlignment="1">
      <alignment vertical="center" wrapText="1"/>
    </xf>
    <xf numFmtId="0" fontId="38" fillId="0" borderId="28" xfId="0" applyFont="1" applyFill="1" applyBorder="1" applyAlignment="1">
      <alignment horizontal="justify" vertical="center" wrapText="1"/>
    </xf>
    <xf numFmtId="0" fontId="38" fillId="0" borderId="28" xfId="0" applyFont="1" applyBorder="1" applyAlignment="1">
      <alignment horizontal="justify" vertical="center" wrapText="1"/>
    </xf>
    <xf numFmtId="0" fontId="42" fillId="0" borderId="28" xfId="0" applyFont="1" applyFill="1" applyBorder="1" applyAlignment="1">
      <alignment horizontal="justify" vertical="center" wrapText="1"/>
    </xf>
    <xf numFmtId="0" fontId="38" fillId="0" borderId="26" xfId="0" applyFont="1" applyBorder="1" applyAlignment="1">
      <alignment horizontal="justify" vertical="center" wrapText="1"/>
    </xf>
    <xf numFmtId="0" fontId="39" fillId="8" borderId="28" xfId="0" applyFont="1" applyFill="1" applyBorder="1" applyAlignment="1">
      <alignment horizontal="center" vertical="center" wrapText="1"/>
    </xf>
    <xf numFmtId="0" fontId="42" fillId="8" borderId="28" xfId="0" applyFont="1" applyFill="1" applyBorder="1" applyAlignment="1">
      <alignment horizontal="center" vertical="center" wrapText="1"/>
    </xf>
    <xf numFmtId="0" fontId="38" fillId="0" borderId="29" xfId="0" applyFont="1" applyBorder="1" applyAlignment="1">
      <alignment horizontal="justify" vertical="center" wrapText="1"/>
    </xf>
    <xf numFmtId="0" fontId="42" fillId="8" borderId="30" xfId="0" applyFont="1" applyFill="1" applyBorder="1" applyAlignment="1">
      <alignment vertical="center" wrapText="1"/>
    </xf>
    <xf numFmtId="0" fontId="31" fillId="9" borderId="0" xfId="2" applyFont="1" applyFill="1" applyProtection="1">
      <alignment vertical="center"/>
      <protection locked="0"/>
    </xf>
    <xf numFmtId="0" fontId="36" fillId="9" borderId="0" xfId="6" applyFont="1" applyFill="1" applyAlignment="1" applyProtection="1">
      <alignment vertical="center"/>
      <protection locked="0"/>
    </xf>
    <xf numFmtId="0" fontId="32" fillId="9" borderId="0" xfId="2" applyFont="1" applyFill="1" applyProtection="1">
      <alignment vertical="center"/>
      <protection locked="0"/>
    </xf>
    <xf numFmtId="0" fontId="31" fillId="9" borderId="0" xfId="6" applyFont="1" applyFill="1" applyAlignment="1" applyProtection="1">
      <alignment horizontal="left" vertical="center" wrapText="1"/>
      <protection locked="0"/>
    </xf>
    <xf numFmtId="14" fontId="31" fillId="9" borderId="0" xfId="6" applyNumberFormat="1" applyFont="1" applyFill="1" applyAlignment="1" applyProtection="1">
      <alignment horizontal="center" vertical="center"/>
      <protection locked="0"/>
    </xf>
    <xf numFmtId="164" fontId="35" fillId="9" borderId="0" xfId="2" applyNumberFormat="1" applyFont="1" applyFill="1" applyAlignment="1" applyProtection="1">
      <alignment horizontal="center" vertical="center"/>
    </xf>
    <xf numFmtId="9" fontId="33" fillId="9" borderId="0" xfId="7" applyNumberFormat="1" applyFont="1" applyFill="1" applyAlignment="1" applyProtection="1">
      <alignment horizontal="center" vertical="center"/>
      <protection locked="0"/>
    </xf>
    <xf numFmtId="0" fontId="31" fillId="2" borderId="0" xfId="2" applyFont="1" applyFill="1" applyProtection="1">
      <alignment vertical="center"/>
      <protection locked="0"/>
    </xf>
    <xf numFmtId="0" fontId="35" fillId="9" borderId="0" xfId="2" applyFont="1" applyFill="1" applyProtection="1">
      <alignment vertical="center"/>
      <protection locked="0"/>
    </xf>
    <xf numFmtId="0" fontId="31" fillId="9" borderId="0" xfId="6" applyFont="1" applyFill="1" applyAlignment="1" applyProtection="1">
      <alignment vertical="center"/>
      <protection locked="0"/>
    </xf>
    <xf numFmtId="0" fontId="32" fillId="9" borderId="0" xfId="2" applyFont="1" applyFill="1" applyAlignment="1" applyProtection="1">
      <alignment vertical="center" wrapText="1"/>
      <protection locked="0"/>
    </xf>
    <xf numFmtId="14" fontId="32" fillId="9" borderId="0" xfId="2" applyNumberFormat="1" applyFont="1" applyFill="1" applyAlignment="1" applyProtection="1">
      <alignment horizontal="center" vertical="center"/>
      <protection locked="0"/>
    </xf>
    <xf numFmtId="164" fontId="47" fillId="9" borderId="0" xfId="2" applyNumberFormat="1" applyFont="1" applyFill="1" applyAlignment="1" applyProtection="1">
      <alignment horizontal="center" vertical="center"/>
    </xf>
    <xf numFmtId="0" fontId="22" fillId="9" borderId="0" xfId="2" applyFont="1" applyFill="1" applyProtection="1">
      <alignment vertical="center"/>
      <protection locked="0"/>
    </xf>
    <xf numFmtId="9" fontId="34" fillId="9" borderId="0" xfId="7" applyNumberFormat="1" applyFont="1" applyFill="1" applyProtection="1">
      <alignment horizontal="center" vertical="center"/>
      <protection locked="0"/>
    </xf>
    <xf numFmtId="0" fontId="36" fillId="9" borderId="0" xfId="2" applyFont="1" applyFill="1" applyProtection="1">
      <alignment vertical="center"/>
      <protection locked="0"/>
    </xf>
    <xf numFmtId="0" fontId="31" fillId="9" borderId="0" xfId="6" applyFont="1" applyFill="1" applyAlignment="1" applyProtection="1">
      <alignment vertical="center" wrapText="1"/>
      <protection locked="0"/>
    </xf>
    <xf numFmtId="14" fontId="36" fillId="9" borderId="0" xfId="6" applyNumberFormat="1" applyFont="1" applyFill="1" applyAlignment="1" applyProtection="1">
      <alignment horizontal="center" vertical="center"/>
      <protection locked="0"/>
    </xf>
    <xf numFmtId="9" fontId="46" fillId="0" borderId="0" xfId="7" applyNumberFormat="1" applyFont="1" applyAlignment="1" applyProtection="1">
      <alignment horizontal="center" vertical="center"/>
      <protection locked="0"/>
    </xf>
    <xf numFmtId="9" fontId="48" fillId="9" borderId="9" xfId="13" applyFont="1" applyFill="1" applyBorder="1" applyAlignment="1" applyProtection="1">
      <alignment horizontal="center" vertical="center"/>
    </xf>
    <xf numFmtId="0" fontId="22" fillId="2" borderId="0" xfId="2" applyFont="1" applyFill="1" applyProtection="1">
      <alignment vertical="center"/>
      <protection locked="0"/>
    </xf>
    <xf numFmtId="0" fontId="36" fillId="2" borderId="0" xfId="2" applyFont="1" applyFill="1" applyProtection="1">
      <alignment vertical="center"/>
      <protection locked="0"/>
    </xf>
    <xf numFmtId="0" fontId="31" fillId="2" borderId="0" xfId="6" applyFont="1" applyFill="1" applyAlignment="1" applyProtection="1">
      <alignment vertical="center" wrapText="1"/>
      <protection locked="0"/>
    </xf>
    <xf numFmtId="164" fontId="46" fillId="0" borderId="0" xfId="2" applyNumberFormat="1" applyFont="1" applyFill="1" applyAlignment="1" applyProtection="1">
      <alignment horizontal="center" vertical="center"/>
    </xf>
    <xf numFmtId="0" fontId="9" fillId="2" borderId="12" xfId="11" applyFont="1" applyFill="1" applyBorder="1" applyAlignment="1">
      <alignment vertical="center" wrapText="1"/>
    </xf>
    <xf numFmtId="0" fontId="10" fillId="2" borderId="32" xfId="11" applyFont="1" applyFill="1" applyBorder="1" applyAlignment="1">
      <alignment vertical="center" wrapText="1"/>
    </xf>
    <xf numFmtId="14" fontId="9" fillId="2" borderId="18" xfId="11" applyNumberFormat="1" applyFont="1" applyFill="1" applyBorder="1" applyAlignment="1">
      <alignment vertical="center"/>
    </xf>
    <xf numFmtId="0" fontId="9" fillId="2" borderId="14" xfId="11" applyFill="1" applyBorder="1" applyAlignment="1">
      <alignment vertical="center"/>
    </xf>
    <xf numFmtId="0" fontId="9" fillId="2" borderId="33" xfId="11" applyFont="1" applyFill="1" applyBorder="1" applyAlignment="1">
      <alignment vertical="center" wrapText="1"/>
    </xf>
    <xf numFmtId="0" fontId="9" fillId="2" borderId="14" xfId="11" applyFont="1" applyFill="1" applyBorder="1" applyAlignment="1">
      <alignment vertical="center" wrapText="1"/>
    </xf>
    <xf numFmtId="0" fontId="10" fillId="2" borderId="23" xfId="11" applyFont="1" applyFill="1" applyBorder="1" applyAlignment="1">
      <alignment vertical="center" wrapText="1"/>
    </xf>
    <xf numFmtId="0" fontId="9" fillId="2" borderId="15" xfId="11" applyFont="1" applyFill="1" applyBorder="1" applyAlignment="1">
      <alignment vertical="center" wrapText="1"/>
    </xf>
    <xf numFmtId="14" fontId="9" fillId="2" borderId="34" xfId="11" applyNumberFormat="1" applyFont="1" applyFill="1" applyBorder="1" applyAlignment="1">
      <alignment vertical="center"/>
    </xf>
    <xf numFmtId="9" fontId="9" fillId="2" borderId="33" xfId="11" applyNumberFormat="1" applyFont="1" applyFill="1" applyBorder="1" applyAlignment="1">
      <alignment vertical="center"/>
    </xf>
    <xf numFmtId="0" fontId="0" fillId="4" borderId="14" xfId="0" applyFont="1" applyFill="1" applyBorder="1" applyAlignment="1">
      <alignment horizontal="justify" vertical="center" wrapText="1"/>
    </xf>
    <xf numFmtId="0" fontId="9" fillId="2" borderId="14" xfId="11" applyFill="1" applyBorder="1" applyAlignment="1">
      <alignment horizontal="center" vertical="center" wrapText="1"/>
    </xf>
    <xf numFmtId="0" fontId="39" fillId="7" borderId="25" xfId="0" applyFont="1" applyFill="1" applyBorder="1" applyAlignment="1">
      <alignment horizontal="center" vertical="center" wrapText="1"/>
    </xf>
    <xf numFmtId="0" fontId="39" fillId="7" borderId="24" xfId="0" applyFont="1" applyFill="1" applyBorder="1" applyAlignment="1">
      <alignment horizontal="center" vertical="center" wrapText="1"/>
    </xf>
    <xf numFmtId="0" fontId="38" fillId="0" borderId="19" xfId="0" applyFont="1" applyBorder="1" applyAlignment="1">
      <alignment horizontal="justify" vertical="center" wrapText="1"/>
    </xf>
    <xf numFmtId="0" fontId="38" fillId="0" borderId="21" xfId="0" applyFont="1" applyBorder="1" applyAlignment="1">
      <alignment horizontal="justify" vertical="center" wrapText="1"/>
    </xf>
    <xf numFmtId="0" fontId="39" fillId="8" borderId="25" xfId="0" applyFont="1" applyFill="1" applyBorder="1" applyAlignment="1">
      <alignment horizontal="center" vertical="center" wrapText="1"/>
    </xf>
    <xf numFmtId="0" fontId="39" fillId="8" borderId="24" xfId="0" applyFont="1" applyFill="1" applyBorder="1" applyAlignment="1">
      <alignment horizontal="center" vertical="center" wrapText="1"/>
    </xf>
    <xf numFmtId="0" fontId="38" fillId="7" borderId="25" xfId="0" applyFont="1" applyFill="1" applyBorder="1" applyAlignment="1">
      <alignment vertical="top" wrapText="1"/>
    </xf>
    <xf numFmtId="0" fontId="38" fillId="7" borderId="24" xfId="0" applyFont="1" applyFill="1" applyBorder="1" applyAlignment="1">
      <alignment vertical="top"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4" fillId="2" borderId="14"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14" fillId="2" borderId="14" xfId="0" applyFont="1" applyFill="1" applyBorder="1" applyAlignment="1">
      <alignment horizontal="center" vertical="center"/>
    </xf>
    <xf numFmtId="0" fontId="14" fillId="2" borderId="14" xfId="0" applyFont="1" applyFill="1" applyBorder="1" applyAlignment="1">
      <alignment horizontal="justify" vertical="center" wrapText="1"/>
    </xf>
    <xf numFmtId="0" fontId="18" fillId="0" borderId="0" xfId="3" applyFont="1" applyAlignment="1" applyProtection="1">
      <alignment horizontal="center"/>
      <protection locked="0"/>
    </xf>
    <xf numFmtId="0" fontId="24" fillId="0" borderId="3" xfId="6" applyFont="1" applyBorder="1" applyAlignment="1" applyProtection="1">
      <alignment horizontal="left" vertical="top" wrapText="1"/>
      <protection locked="0"/>
    </xf>
    <xf numFmtId="0" fontId="24" fillId="0" borderId="4" xfId="6" applyFont="1" applyBorder="1" applyAlignment="1" applyProtection="1">
      <alignment horizontal="left" vertical="top"/>
      <protection locked="0"/>
    </xf>
    <xf numFmtId="0" fontId="24" fillId="0" borderId="5" xfId="6" applyFont="1" applyBorder="1" applyAlignment="1" applyProtection="1">
      <alignment horizontal="left" vertical="top"/>
      <protection locked="0"/>
    </xf>
    <xf numFmtId="0" fontId="24" fillId="0" borderId="6" xfId="6" applyFont="1" applyBorder="1" applyAlignment="1" applyProtection="1">
      <alignment horizontal="left" vertical="top"/>
      <protection locked="0"/>
    </xf>
    <xf numFmtId="0" fontId="24" fillId="0" borderId="0" xfId="6" applyFont="1" applyBorder="1" applyAlignment="1" applyProtection="1">
      <alignment horizontal="left" vertical="top"/>
      <protection locked="0"/>
    </xf>
    <xf numFmtId="0" fontId="24" fillId="0" borderId="7" xfId="6" applyFont="1" applyBorder="1" applyAlignment="1" applyProtection="1">
      <alignment horizontal="left" vertical="top"/>
      <protection locked="0"/>
    </xf>
    <xf numFmtId="0" fontId="24" fillId="0" borderId="8" xfId="6" applyFont="1" applyBorder="1" applyAlignment="1" applyProtection="1">
      <alignment horizontal="left" vertical="top"/>
      <protection locked="0"/>
    </xf>
    <xf numFmtId="0" fontId="24" fillId="0" borderId="9" xfId="6" applyFont="1" applyBorder="1" applyAlignment="1" applyProtection="1">
      <alignment horizontal="left" vertical="top"/>
      <protection locked="0"/>
    </xf>
    <xf numFmtId="0" fontId="24" fillId="0" borderId="10" xfId="6" applyFont="1" applyBorder="1" applyAlignment="1" applyProtection="1">
      <alignment horizontal="left" vertical="top"/>
      <protection locked="0"/>
    </xf>
    <xf numFmtId="0" fontId="10" fillId="2" borderId="19" xfId="11" applyFont="1" applyFill="1" applyBorder="1" applyAlignment="1">
      <alignment horizontal="left" vertical="center" wrapText="1"/>
    </xf>
    <xf numFmtId="0" fontId="10" fillId="2" borderId="20" xfId="11" applyFont="1" applyFill="1" applyBorder="1" applyAlignment="1">
      <alignment horizontal="left" vertical="center" wrapText="1"/>
    </xf>
    <xf numFmtId="0" fontId="10" fillId="2" borderId="21"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31" xfId="11" applyFont="1" applyFill="1" applyBorder="1" applyAlignment="1">
      <alignment horizontal="center" vertical="center"/>
    </xf>
    <xf numFmtId="0" fontId="9" fillId="2" borderId="17" xfId="11" applyFont="1" applyFill="1" applyBorder="1" applyAlignment="1">
      <alignment horizontal="left" vertical="center" wrapText="1"/>
    </xf>
    <xf numFmtId="0" fontId="9" fillId="2" borderId="22" xfId="11" applyFont="1" applyFill="1" applyBorder="1" applyAlignment="1">
      <alignment horizontal="left" vertical="center"/>
    </xf>
    <xf numFmtId="0" fontId="9" fillId="2" borderId="35" xfId="11" applyFont="1" applyFill="1" applyBorder="1" applyAlignment="1">
      <alignment horizontal="left" vertical="center"/>
    </xf>
    <xf numFmtId="0" fontId="9" fillId="5" borderId="14" xfId="11" applyFill="1" applyBorder="1" applyAlignment="1">
      <alignment horizontal="left" vertical="center" wrapText="1"/>
    </xf>
    <xf numFmtId="0" fontId="9" fillId="2" borderId="17" xfId="11" applyFill="1" applyBorder="1" applyAlignment="1">
      <alignment horizontal="left" vertical="center" wrapText="1"/>
    </xf>
    <xf numFmtId="0" fontId="9" fillId="2" borderId="22" xfId="11" applyFill="1" applyBorder="1" applyAlignment="1">
      <alignment horizontal="left" vertical="center"/>
    </xf>
    <xf numFmtId="0" fontId="9" fillId="2" borderId="35" xfId="11" applyFill="1" applyBorder="1" applyAlignment="1">
      <alignment horizontal="left" vertical="center"/>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parte'!$G$9:$G$41</c:f>
              <c:numCache>
                <c:formatCode>m/d/yyyy</c:formatCode>
                <c:ptCount val="33"/>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42736</c:v>
                </c:pt>
                <c:pt idx="24">
                  <c:v>42948</c:v>
                </c:pt>
                <c:pt idx="25">
                  <c:v>42948</c:v>
                </c:pt>
                <c:pt idx="26">
                  <c:v>42795</c:v>
                </c:pt>
                <c:pt idx="27">
                  <c:v>43031</c:v>
                </c:pt>
                <c:pt idx="28">
                  <c:v>43031</c:v>
                </c:pt>
                <c:pt idx="29">
                  <c:v>43024</c:v>
                </c:pt>
                <c:pt idx="30">
                  <c:v>43010</c:v>
                </c:pt>
                <c:pt idx="31">
                  <c:v>43010</c:v>
                </c:pt>
                <c:pt idx="32">
                  <c:v>43038</c:v>
                </c:pt>
              </c:numCache>
            </c:numRef>
          </c:val>
        </c:ser>
        <c:ser>
          <c:idx val="1"/>
          <c:order val="1"/>
          <c:tx>
            <c:strRef>
              <c:f>'II parte'!$I$7</c:f>
              <c:strCache>
                <c:ptCount val="1"/>
                <c:pt idx="0">
                  <c:v>DURACIÓN</c:v>
                </c:pt>
              </c:strCache>
            </c:strRef>
          </c:tx>
          <c:invertIfNegative val="0"/>
          <c:val>
            <c:numRef>
              <c:f>'II parte'!$I$9:$I$41</c:f>
              <c:numCache>
                <c:formatCode>0.0</c:formatCode>
                <c:ptCount val="33"/>
                <c:pt idx="0">
                  <c:v>644</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302</c:v>
                </c:pt>
                <c:pt idx="24">
                  <c:v>90</c:v>
                </c:pt>
                <c:pt idx="25">
                  <c:v>90</c:v>
                </c:pt>
                <c:pt idx="26">
                  <c:v>150</c:v>
                </c:pt>
                <c:pt idx="27">
                  <c:v>4</c:v>
                </c:pt>
                <c:pt idx="28">
                  <c:v>4</c:v>
                </c:pt>
                <c:pt idx="29">
                  <c:v>4</c:v>
                </c:pt>
                <c:pt idx="30">
                  <c:v>25</c:v>
                </c:pt>
                <c:pt idx="31">
                  <c:v>25</c:v>
                </c:pt>
                <c:pt idx="32">
                  <c:v>0</c:v>
                </c:pt>
              </c:numCache>
            </c:numRef>
          </c:val>
        </c:ser>
        <c:dLbls>
          <c:showLegendKey val="0"/>
          <c:showVal val="0"/>
          <c:showCatName val="0"/>
          <c:showSerName val="0"/>
          <c:showPercent val="0"/>
          <c:showBubbleSize val="0"/>
        </c:dLbls>
        <c:gapWidth val="51"/>
        <c:overlap val="100"/>
        <c:axId val="341636880"/>
        <c:axId val="341636096"/>
      </c:barChart>
      <c:catAx>
        <c:axId val="341636880"/>
        <c:scaling>
          <c:orientation val="maxMin"/>
        </c:scaling>
        <c:delete val="0"/>
        <c:axPos val="l"/>
        <c:majorTickMark val="out"/>
        <c:minorTickMark val="none"/>
        <c:tickLblPos val="nextTo"/>
        <c:crossAx val="341636096"/>
        <c:crosses val="autoZero"/>
        <c:auto val="1"/>
        <c:lblAlgn val="ctr"/>
        <c:lblOffset val="100"/>
        <c:noMultiLvlLbl val="0"/>
      </c:catAx>
      <c:valAx>
        <c:axId val="341636096"/>
        <c:scaling>
          <c:orientation val="minMax"/>
          <c:max val="42850"/>
          <c:min val="42394"/>
        </c:scaling>
        <c:delete val="0"/>
        <c:axPos val="t"/>
        <c:majorGridlines/>
        <c:numFmt formatCode="dd/mm" sourceLinked="0"/>
        <c:majorTickMark val="out"/>
        <c:minorTickMark val="none"/>
        <c:tickLblPos val="nextTo"/>
        <c:crossAx val="341636880"/>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41</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Trabajos%20especiales\Proyecto%20estrat&#233;gico-Tr&#225;mites\Cronogramas%20PMR-%20MEIC\Hoja%20de%20Ruta%202%20Grupos%20Interes%20economico%2008.0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de Interés Económico"/>
      <sheetName val="I parte"/>
      <sheetName val="II parte"/>
      <sheetName val="seguimiento (2)"/>
    </sheetNames>
    <sheetDataSet>
      <sheetData sheetId="0"/>
      <sheetData sheetId="1"/>
      <sheetData sheetId="2">
        <row r="8">
          <cell r="K8">
            <v>0.55000000000000004</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topLeftCell="A7" zoomScale="130" zoomScaleNormal="130" workbookViewId="0">
      <selection activeCell="C9" sqref="C9"/>
    </sheetView>
  </sheetViews>
  <sheetFormatPr baseColWidth="10" defaultColWidth="11.42578125" defaultRowHeight="12.75" x14ac:dyDescent="0.2"/>
  <cols>
    <col min="1" max="1" width="11.42578125" style="76"/>
    <col min="2" max="2" width="50.7109375" style="76" customWidth="1"/>
    <col min="3" max="3" width="100.7109375" style="76" customWidth="1"/>
    <col min="4" max="16384" width="11.42578125" style="76"/>
  </cols>
  <sheetData>
    <row r="1" spans="2:3" ht="13.5" thickBot="1" x14ac:dyDescent="0.25"/>
    <row r="2" spans="2:3" ht="33" customHeight="1" thickBot="1" x14ac:dyDescent="0.25">
      <c r="B2" s="124" t="s">
        <v>64</v>
      </c>
      <c r="C2" s="125"/>
    </row>
    <row r="3" spans="2:3" ht="15.75" thickBot="1" x14ac:dyDescent="0.25">
      <c r="B3" s="78" t="s">
        <v>63</v>
      </c>
      <c r="C3" s="83" t="s">
        <v>80</v>
      </c>
    </row>
    <row r="4" spans="2:3" ht="15.75" thickBot="1" x14ac:dyDescent="0.25">
      <c r="B4" s="78" t="s">
        <v>62</v>
      </c>
      <c r="C4" s="83" t="s">
        <v>67</v>
      </c>
    </row>
    <row r="5" spans="2:3" ht="15.75" thickBot="1" x14ac:dyDescent="0.25">
      <c r="B5" s="78" t="s">
        <v>61</v>
      </c>
      <c r="C5" s="83" t="s">
        <v>68</v>
      </c>
    </row>
    <row r="6" spans="2:3" ht="60.75" thickBot="1" x14ac:dyDescent="0.25">
      <c r="B6" s="78" t="s">
        <v>60</v>
      </c>
      <c r="C6" s="83" t="s">
        <v>81</v>
      </c>
    </row>
    <row r="7" spans="2:3" ht="30.75" thickBot="1" x14ac:dyDescent="0.25">
      <c r="B7" s="87" t="s">
        <v>59</v>
      </c>
      <c r="C7" s="86" t="s">
        <v>82</v>
      </c>
    </row>
    <row r="8" spans="2:3" ht="15.75" thickBot="1" x14ac:dyDescent="0.25">
      <c r="B8" s="85" t="s">
        <v>58</v>
      </c>
      <c r="C8" s="84" t="s">
        <v>57</v>
      </c>
    </row>
    <row r="9" spans="2:3" ht="143.25" thickBot="1" x14ac:dyDescent="0.25">
      <c r="B9" s="82" t="s">
        <v>66</v>
      </c>
      <c r="C9" s="80" t="s">
        <v>83</v>
      </c>
    </row>
    <row r="10" spans="2:3" ht="30.75" thickBot="1" x14ac:dyDescent="0.25">
      <c r="B10" s="82" t="s">
        <v>69</v>
      </c>
      <c r="C10" s="80"/>
    </row>
    <row r="11" spans="2:3" ht="143.25" thickBot="1" x14ac:dyDescent="0.25">
      <c r="B11" s="81" t="s">
        <v>77</v>
      </c>
      <c r="C11" s="80" t="s">
        <v>56</v>
      </c>
    </row>
    <row r="12" spans="2:3" ht="62.25" customHeight="1" thickBot="1" x14ac:dyDescent="0.25">
      <c r="B12" s="126" t="s">
        <v>55</v>
      </c>
      <c r="C12" s="127"/>
    </row>
    <row r="13" spans="2:3" ht="15.75" thickBot="1" x14ac:dyDescent="0.25">
      <c r="B13" s="78" t="s">
        <v>54</v>
      </c>
      <c r="C13" s="77" t="s">
        <v>78</v>
      </c>
    </row>
    <row r="14" spans="2:3" ht="15.75" thickBot="1" x14ac:dyDescent="0.25">
      <c r="B14" s="78" t="s">
        <v>53</v>
      </c>
      <c r="C14" s="77" t="s">
        <v>70</v>
      </c>
    </row>
    <row r="15" spans="2:3" ht="20.25" customHeight="1" thickBot="1" x14ac:dyDescent="0.25">
      <c r="B15" s="78" t="s">
        <v>52</v>
      </c>
      <c r="C15" s="77" t="s">
        <v>71</v>
      </c>
    </row>
    <row r="16" spans="2:3" ht="35.25" customHeight="1" thickBot="1" x14ac:dyDescent="0.25">
      <c r="B16" s="78" t="s">
        <v>51</v>
      </c>
      <c r="C16" s="77" t="s">
        <v>72</v>
      </c>
    </row>
    <row r="17" spans="2:3" ht="15.75" thickBot="1" x14ac:dyDescent="0.25">
      <c r="B17" s="128" t="s">
        <v>50</v>
      </c>
      <c r="C17" s="129"/>
    </row>
    <row r="18" spans="2:3" ht="15.75" thickBot="1" x14ac:dyDescent="0.25">
      <c r="B18" s="78" t="s">
        <v>49</v>
      </c>
      <c r="C18" s="77" t="s">
        <v>73</v>
      </c>
    </row>
    <row r="19" spans="2:3" ht="15.75" thickBot="1" x14ac:dyDescent="0.25">
      <c r="B19" s="78" t="s">
        <v>48</v>
      </c>
      <c r="C19" s="77" t="s">
        <v>74</v>
      </c>
    </row>
    <row r="20" spans="2:3" ht="15.75" thickBot="1" x14ac:dyDescent="0.25">
      <c r="B20" s="78" t="s">
        <v>47</v>
      </c>
      <c r="C20" s="79" t="s">
        <v>46</v>
      </c>
    </row>
    <row r="21" spans="2:3" ht="15.75" thickBot="1" x14ac:dyDescent="0.25">
      <c r="B21" s="78" t="s">
        <v>45</v>
      </c>
      <c r="C21" s="77" t="s">
        <v>75</v>
      </c>
    </row>
    <row r="22" spans="2:3" ht="31.5" customHeight="1" thickBot="1" x14ac:dyDescent="0.25">
      <c r="B22" s="78" t="s">
        <v>44</v>
      </c>
      <c r="C22" s="77" t="s">
        <v>76</v>
      </c>
    </row>
    <row r="23" spans="2:3" ht="20.25" customHeight="1" thickBot="1" x14ac:dyDescent="0.25">
      <c r="B23" s="130" t="s">
        <v>65</v>
      </c>
      <c r="C23" s="131"/>
    </row>
  </sheetData>
  <mergeCells count="4">
    <mergeCell ref="B2:C2"/>
    <mergeCell ref="B12:C12"/>
    <mergeCell ref="B17:C17"/>
    <mergeCell ref="B23:C23"/>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9" zoomScale="140" zoomScaleNormal="140" workbookViewId="0">
      <selection activeCell="G16" sqref="G16:J17"/>
    </sheetView>
  </sheetViews>
  <sheetFormatPr baseColWidth="10" defaultColWidth="0" defaultRowHeight="12.75" zeroHeight="1" x14ac:dyDescent="0.2"/>
  <cols>
    <col min="1" max="1" width="3" style="9" customWidth="1"/>
    <col min="2" max="3" width="11.42578125" style="9" customWidth="1"/>
    <col min="4" max="4" width="12.140625" style="9" bestFit="1" customWidth="1"/>
    <col min="5" max="5" width="10.42578125" style="9" bestFit="1" customWidth="1"/>
    <col min="6" max="6" width="9.140625" style="9" customWidth="1"/>
    <col min="7" max="10" width="11.42578125" style="9" customWidth="1"/>
    <col min="11" max="11" width="3.85546875" style="9" customWidth="1"/>
    <col min="12" max="12" width="0" style="9" hidden="1" customWidth="1"/>
    <col min="13" max="16384" width="11.5703125" style="9" hidden="1"/>
  </cols>
  <sheetData>
    <row r="1" spans="2:12" x14ac:dyDescent="0.2"/>
    <row r="2" spans="2:12" ht="25.5" customHeight="1" x14ac:dyDescent="0.2">
      <c r="B2" s="146" t="s">
        <v>0</v>
      </c>
      <c r="C2" s="146"/>
      <c r="D2" s="146"/>
      <c r="E2" s="146"/>
      <c r="F2" s="146"/>
      <c r="G2" s="146"/>
      <c r="H2" s="146"/>
      <c r="I2" s="146"/>
      <c r="J2" s="146"/>
    </row>
    <row r="3" spans="2:12" x14ac:dyDescent="0.2">
      <c r="B3" s="138"/>
      <c r="C3" s="138"/>
      <c r="D3" s="138"/>
      <c r="E3" s="138"/>
      <c r="F3" s="138"/>
      <c r="G3" s="138"/>
      <c r="H3" s="138"/>
      <c r="I3" s="138"/>
      <c r="J3" s="138"/>
    </row>
    <row r="4" spans="2:12" ht="50.1" customHeight="1" x14ac:dyDescent="0.2">
      <c r="B4" s="147" t="s">
        <v>84</v>
      </c>
      <c r="C4" s="147"/>
      <c r="D4" s="147"/>
      <c r="E4" s="147"/>
      <c r="F4" s="147"/>
      <c r="G4" s="147"/>
      <c r="H4" s="147"/>
      <c r="I4" s="147"/>
      <c r="J4" s="147"/>
    </row>
    <row r="5" spans="2:12" ht="50.1" customHeight="1" x14ac:dyDescent="0.2">
      <c r="B5" s="147"/>
      <c r="C5" s="147"/>
      <c r="D5" s="147"/>
      <c r="E5" s="147"/>
      <c r="F5" s="147"/>
      <c r="G5" s="147"/>
      <c r="H5" s="147"/>
      <c r="I5" s="147"/>
      <c r="J5" s="147"/>
    </row>
    <row r="6" spans="2:12" x14ac:dyDescent="0.2">
      <c r="B6" s="139"/>
      <c r="C6" s="139"/>
      <c r="D6" s="139"/>
      <c r="E6" s="139"/>
      <c r="F6" s="139"/>
      <c r="G6" s="139"/>
      <c r="H6" s="139"/>
      <c r="I6" s="139"/>
      <c r="J6" s="139"/>
    </row>
    <row r="7" spans="2:12" ht="19.899999999999999" customHeight="1" x14ac:dyDescent="0.2">
      <c r="B7" s="147" t="s">
        <v>86</v>
      </c>
      <c r="C7" s="147"/>
      <c r="D7" s="147"/>
      <c r="E7" s="147"/>
      <c r="F7" s="147"/>
      <c r="G7" s="147"/>
      <c r="H7" s="147"/>
      <c r="I7" s="147"/>
      <c r="J7" s="147"/>
    </row>
    <row r="8" spans="2:12" ht="19.899999999999999" customHeight="1" x14ac:dyDescent="0.2">
      <c r="B8" s="147"/>
      <c r="C8" s="147"/>
      <c r="D8" s="147"/>
      <c r="E8" s="147"/>
      <c r="F8" s="147"/>
      <c r="G8" s="147"/>
      <c r="H8" s="147"/>
      <c r="I8" s="147"/>
      <c r="J8" s="147"/>
    </row>
    <row r="9" spans="2:12" ht="19.899999999999999" customHeight="1" x14ac:dyDescent="0.2">
      <c r="B9" s="147"/>
      <c r="C9" s="147"/>
      <c r="D9" s="147"/>
      <c r="E9" s="147"/>
      <c r="F9" s="147"/>
      <c r="G9" s="147"/>
      <c r="H9" s="147"/>
      <c r="I9" s="147"/>
      <c r="J9" s="147"/>
      <c r="L9" s="10"/>
    </row>
    <row r="10" spans="2:12" ht="19.899999999999999" customHeight="1" x14ac:dyDescent="0.2">
      <c r="B10" s="147"/>
      <c r="C10" s="147"/>
      <c r="D10" s="147"/>
      <c r="E10" s="147"/>
      <c r="F10" s="147"/>
      <c r="G10" s="147"/>
      <c r="H10" s="147"/>
      <c r="I10" s="147"/>
      <c r="J10" s="147"/>
    </row>
    <row r="11" spans="2:12" x14ac:dyDescent="0.2">
      <c r="B11" s="139"/>
      <c r="C11" s="139"/>
      <c r="D11" s="139"/>
      <c r="E11" s="139"/>
      <c r="F11" s="139"/>
      <c r="G11" s="139"/>
      <c r="H11" s="139"/>
      <c r="I11" s="139"/>
      <c r="J11" s="139"/>
    </row>
    <row r="12" spans="2:12" ht="12.75" customHeight="1" x14ac:dyDescent="0.2">
      <c r="B12" s="140" t="s">
        <v>91</v>
      </c>
      <c r="C12" s="140"/>
      <c r="D12" s="140"/>
      <c r="E12" s="140"/>
      <c r="F12" s="140"/>
      <c r="G12" s="140"/>
      <c r="H12" s="140"/>
      <c r="I12" s="140"/>
      <c r="J12" s="140"/>
    </row>
    <row r="13" spans="2:12" ht="110.25" customHeight="1" x14ac:dyDescent="0.2">
      <c r="B13" s="140"/>
      <c r="C13" s="140"/>
      <c r="D13" s="140"/>
      <c r="E13" s="140"/>
      <c r="F13" s="140"/>
      <c r="G13" s="140"/>
      <c r="H13" s="140"/>
      <c r="I13" s="140"/>
      <c r="J13" s="140"/>
      <c r="L13" s="11"/>
    </row>
    <row r="14" spans="2:12" x14ac:dyDescent="0.2">
      <c r="B14" s="139"/>
      <c r="C14" s="139"/>
      <c r="D14" s="139"/>
      <c r="E14" s="139"/>
      <c r="F14" s="139"/>
      <c r="G14" s="139"/>
      <c r="H14" s="139"/>
      <c r="I14" s="139"/>
      <c r="J14" s="139"/>
    </row>
    <row r="15" spans="2:12" ht="13.5" customHeight="1" x14ac:dyDescent="0.2">
      <c r="B15" s="140" t="s">
        <v>18</v>
      </c>
      <c r="C15" s="140"/>
      <c r="D15" s="140"/>
      <c r="E15" s="140"/>
      <c r="F15" s="139"/>
      <c r="G15" s="141" t="s">
        <v>1</v>
      </c>
      <c r="H15" s="142"/>
      <c r="I15" s="142"/>
      <c r="J15" s="143"/>
    </row>
    <row r="16" spans="2:12" ht="65.099999999999994" customHeight="1" x14ac:dyDescent="0.2">
      <c r="B16" s="144" t="s">
        <v>6</v>
      </c>
      <c r="C16" s="144"/>
      <c r="D16" s="74" t="s">
        <v>7</v>
      </c>
      <c r="E16" s="12" t="s">
        <v>8</v>
      </c>
      <c r="F16" s="139"/>
      <c r="G16" s="132" t="s">
        <v>92</v>
      </c>
      <c r="H16" s="133"/>
      <c r="I16" s="133"/>
      <c r="J16" s="134"/>
      <c r="L16" s="13"/>
    </row>
    <row r="17" spans="2:12" ht="65.099999999999994" customHeight="1" x14ac:dyDescent="0.2">
      <c r="B17" s="145">
        <f>+'II parte'!G9</f>
        <v>42394</v>
      </c>
      <c r="C17" s="145"/>
      <c r="D17" s="75">
        <f>+'II parte'!H41</f>
        <v>43038</v>
      </c>
      <c r="E17" s="14">
        <f>+D17-B17</f>
        <v>644</v>
      </c>
      <c r="F17" s="139"/>
      <c r="G17" s="135"/>
      <c r="H17" s="136"/>
      <c r="I17" s="136"/>
      <c r="J17" s="137"/>
      <c r="L17" s="13"/>
    </row>
    <row r="18" spans="2:12" x14ac:dyDescent="0.2">
      <c r="B18" s="139"/>
      <c r="C18" s="139"/>
      <c r="D18" s="139"/>
      <c r="E18" s="139"/>
      <c r="F18" s="139"/>
      <c r="G18" s="139"/>
      <c r="H18" s="139"/>
      <c r="I18" s="139"/>
      <c r="J18" s="139"/>
    </row>
    <row r="19" spans="2:12" x14ac:dyDescent="0.2">
      <c r="B19" s="132" t="s">
        <v>85</v>
      </c>
      <c r="C19" s="133"/>
      <c r="D19" s="133"/>
      <c r="E19" s="133"/>
      <c r="F19" s="133"/>
      <c r="G19" s="133"/>
      <c r="H19" s="133"/>
      <c r="I19" s="133"/>
      <c r="J19" s="134"/>
    </row>
    <row r="20" spans="2:12" ht="18" x14ac:dyDescent="0.2">
      <c r="B20" s="135"/>
      <c r="C20" s="136"/>
      <c r="D20" s="136"/>
      <c r="E20" s="136"/>
      <c r="F20" s="136"/>
      <c r="G20" s="136"/>
      <c r="H20" s="136"/>
      <c r="I20" s="136"/>
      <c r="J20" s="137"/>
      <c r="L20" s="13"/>
    </row>
    <row r="21" spans="2:12" x14ac:dyDescent="0.2">
      <c r="B21" s="139"/>
      <c r="C21" s="139"/>
      <c r="D21" s="139"/>
      <c r="E21" s="139"/>
      <c r="F21" s="139"/>
      <c r="G21" s="139"/>
      <c r="H21" s="139"/>
      <c r="I21" s="139"/>
      <c r="J21" s="139"/>
    </row>
    <row r="22" spans="2:12" ht="35.1" customHeight="1" x14ac:dyDescent="0.2">
      <c r="B22" s="132" t="s">
        <v>79</v>
      </c>
      <c r="C22" s="133"/>
      <c r="D22" s="133"/>
      <c r="E22" s="133"/>
      <c r="F22" s="133"/>
      <c r="G22" s="133"/>
      <c r="H22" s="133"/>
      <c r="I22" s="133"/>
      <c r="J22" s="134"/>
    </row>
    <row r="23" spans="2:12" ht="35.1" customHeight="1" x14ac:dyDescent="0.2">
      <c r="B23" s="135"/>
      <c r="C23" s="136"/>
      <c r="D23" s="136"/>
      <c r="E23" s="136"/>
      <c r="F23" s="136"/>
      <c r="G23" s="136"/>
      <c r="H23" s="136"/>
      <c r="I23" s="136"/>
      <c r="J23" s="137"/>
      <c r="L23" s="13"/>
    </row>
    <row r="24" spans="2:12" x14ac:dyDescent="0.2">
      <c r="B24" s="139"/>
      <c r="C24" s="139"/>
      <c r="D24" s="139"/>
      <c r="E24" s="139"/>
      <c r="F24" s="139"/>
      <c r="G24" s="139"/>
      <c r="H24" s="139"/>
      <c r="I24" s="139"/>
      <c r="J24" s="139"/>
    </row>
    <row r="25" spans="2:12" ht="18" x14ac:dyDescent="0.2">
      <c r="B25" s="132" t="s">
        <v>90</v>
      </c>
      <c r="C25" s="133"/>
      <c r="D25" s="133"/>
      <c r="E25" s="133"/>
      <c r="F25" s="133"/>
      <c r="G25" s="133"/>
      <c r="H25" s="133"/>
      <c r="I25" s="133"/>
      <c r="J25" s="134"/>
      <c r="L25" s="13"/>
    </row>
    <row r="26" spans="2:12" ht="23.45" customHeight="1" x14ac:dyDescent="0.2">
      <c r="B26" s="135"/>
      <c r="C26" s="136"/>
      <c r="D26" s="136"/>
      <c r="E26" s="136"/>
      <c r="F26" s="136"/>
      <c r="G26" s="136"/>
      <c r="H26" s="136"/>
      <c r="I26" s="136"/>
      <c r="J26" s="137"/>
    </row>
    <row r="27" spans="2:12" x14ac:dyDescent="0.2">
      <c r="B27" s="139"/>
      <c r="C27" s="139"/>
      <c r="D27" s="139"/>
      <c r="E27" s="139"/>
      <c r="F27" s="139"/>
      <c r="G27" s="139"/>
      <c r="H27" s="139"/>
      <c r="I27" s="139"/>
      <c r="J27" s="139"/>
    </row>
    <row r="28" spans="2:12" ht="19.5" customHeight="1" x14ac:dyDescent="0.2">
      <c r="B28" s="132" t="s">
        <v>89</v>
      </c>
      <c r="C28" s="133"/>
      <c r="D28" s="133"/>
      <c r="E28" s="133"/>
      <c r="F28" s="133"/>
      <c r="G28" s="133"/>
      <c r="H28" s="133"/>
      <c r="I28" s="133"/>
      <c r="J28" s="134"/>
    </row>
    <row r="29" spans="2:12" ht="16.5" customHeight="1" x14ac:dyDescent="0.2">
      <c r="B29" s="135"/>
      <c r="C29" s="136"/>
      <c r="D29" s="136"/>
      <c r="E29" s="136"/>
      <c r="F29" s="136"/>
      <c r="G29" s="136"/>
      <c r="H29" s="136"/>
      <c r="I29" s="136"/>
      <c r="J29" s="137"/>
    </row>
    <row r="30" spans="2:12" x14ac:dyDescent="0.2">
      <c r="B30" s="138"/>
      <c r="C30" s="138"/>
      <c r="D30" s="138"/>
      <c r="E30" s="138"/>
      <c r="F30" s="138"/>
      <c r="G30" s="138"/>
      <c r="H30" s="138"/>
      <c r="I30" s="138"/>
      <c r="J30" s="138"/>
    </row>
    <row r="31" spans="2:12" hidden="1" x14ac:dyDescent="0.2"/>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1"/>
  <sheetViews>
    <sheetView showGridLines="0" topLeftCell="B7" zoomScaleNormal="100" workbookViewId="0">
      <selection activeCell="K35" sqref="K35"/>
    </sheetView>
  </sheetViews>
  <sheetFormatPr baseColWidth="10" defaultColWidth="3.140625" defaultRowHeight="16.5" outlineLevelRow="3" x14ac:dyDescent="0.25"/>
  <cols>
    <col min="1" max="2" width="3" style="39" customWidth="1"/>
    <col min="3" max="4" width="3" style="64" customWidth="1"/>
    <col min="5" max="5" width="47.42578125" style="53" customWidth="1"/>
    <col min="6" max="6" width="19.7109375" style="53" customWidth="1"/>
    <col min="7" max="7" width="23.85546875" style="65" customWidth="1"/>
    <col min="8" max="8" width="23.5703125" style="65" customWidth="1"/>
    <col min="9" max="10" width="11.7109375" style="66" customWidth="1"/>
    <col min="11" max="11" width="13.140625" style="40" customWidth="1"/>
    <col min="12" max="12" width="7.140625" style="40" customWidth="1"/>
    <col min="13" max="13" width="13.28515625" style="40" customWidth="1"/>
    <col min="14" max="14" width="36.7109375" style="21" customWidth="1"/>
    <col min="15" max="16384" width="3.140625" style="39"/>
  </cols>
  <sheetData>
    <row r="2" spans="1:15" ht="13.9" customHeight="1" x14ac:dyDescent="0.65">
      <c r="A2" s="148" t="s">
        <v>19</v>
      </c>
      <c r="B2" s="148"/>
      <c r="C2" s="148"/>
      <c r="D2" s="148"/>
      <c r="E2" s="148"/>
      <c r="F2" s="148"/>
      <c r="G2" s="148"/>
      <c r="H2" s="148"/>
      <c r="I2" s="148"/>
      <c r="J2" s="148"/>
      <c r="K2" s="148"/>
      <c r="L2" s="20"/>
      <c r="M2" s="20"/>
      <c r="N2" s="20"/>
    </row>
    <row r="3" spans="1:15" ht="21" customHeight="1" x14ac:dyDescent="0.65">
      <c r="A3" s="148"/>
      <c r="B3" s="148"/>
      <c r="C3" s="148"/>
      <c r="D3" s="148"/>
      <c r="E3" s="148"/>
      <c r="F3" s="148"/>
      <c r="G3" s="148"/>
      <c r="H3" s="148"/>
      <c r="I3" s="148"/>
      <c r="J3" s="148"/>
      <c r="K3" s="148"/>
      <c r="L3" s="20"/>
      <c r="M3" s="20"/>
      <c r="N3" s="20"/>
    </row>
    <row r="4" spans="1:15" ht="18.75" customHeight="1" x14ac:dyDescent="0.65">
      <c r="A4" s="148"/>
      <c r="B4" s="148"/>
      <c r="C4" s="148"/>
      <c r="D4" s="148"/>
      <c r="E4" s="148"/>
      <c r="F4" s="148"/>
      <c r="G4" s="148"/>
      <c r="H4" s="148"/>
      <c r="I4" s="148"/>
      <c r="J4" s="148"/>
      <c r="K4" s="148"/>
      <c r="L4" s="20"/>
      <c r="M4" s="20"/>
      <c r="N4" s="20"/>
    </row>
    <row r="5" spans="1:15" x14ac:dyDescent="0.2">
      <c r="A5" s="148"/>
      <c r="B5" s="148"/>
      <c r="C5" s="148"/>
      <c r="D5" s="148"/>
      <c r="E5" s="148"/>
      <c r="F5" s="148"/>
      <c r="G5" s="148"/>
      <c r="H5" s="148"/>
      <c r="I5" s="148"/>
      <c r="J5" s="148"/>
      <c r="K5" s="148"/>
    </row>
    <row r="6" spans="1:15" ht="14.25" x14ac:dyDescent="0.2">
      <c r="A6" s="22"/>
      <c r="B6" s="22"/>
      <c r="C6" s="67"/>
      <c r="D6" s="67"/>
      <c r="E6" s="49"/>
      <c r="F6" s="49"/>
      <c r="G6" s="50"/>
      <c r="H6" s="50"/>
      <c r="I6" s="47"/>
      <c r="J6" s="47"/>
      <c r="K6" s="15"/>
      <c r="L6" s="15"/>
      <c r="M6" s="15"/>
      <c r="N6" s="16"/>
    </row>
    <row r="7" spans="1:15" s="25" customFormat="1" ht="25.5" customHeight="1" x14ac:dyDescent="0.2">
      <c r="A7" s="23" t="s">
        <v>9</v>
      </c>
      <c r="B7" s="23"/>
      <c r="C7" s="68"/>
      <c r="D7" s="68"/>
      <c r="E7" s="51" t="s">
        <v>20</v>
      </c>
      <c r="F7" s="51" t="s">
        <v>2</v>
      </c>
      <c r="G7" s="52" t="s">
        <v>3</v>
      </c>
      <c r="H7" s="52" t="s">
        <v>5</v>
      </c>
      <c r="I7" s="51" t="s">
        <v>8</v>
      </c>
      <c r="J7" s="51" t="s">
        <v>43</v>
      </c>
      <c r="K7" s="18" t="s">
        <v>4</v>
      </c>
      <c r="L7" s="17"/>
      <c r="M7" s="17"/>
      <c r="N7" s="24"/>
    </row>
    <row r="8" spans="1:15" ht="15.75" customHeight="1" x14ac:dyDescent="0.25">
      <c r="B8" s="19"/>
      <c r="F8" s="54"/>
      <c r="G8" s="55"/>
      <c r="H8" s="55"/>
      <c r="I8" s="56"/>
      <c r="J8" s="56"/>
      <c r="K8" s="107">
        <v>0.55000000000000004</v>
      </c>
      <c r="L8" s="19"/>
      <c r="M8" s="19"/>
      <c r="O8" s="40"/>
    </row>
    <row r="9" spans="1:15" s="45" customFormat="1" ht="18.95" customHeight="1" x14ac:dyDescent="0.25">
      <c r="A9" s="42"/>
      <c r="B9" s="28" t="s">
        <v>36</v>
      </c>
      <c r="C9" s="69"/>
      <c r="D9" s="69"/>
      <c r="E9" s="57"/>
      <c r="F9" s="58"/>
      <c r="G9" s="46">
        <v>42394</v>
      </c>
      <c r="H9" s="46">
        <f>+H32</f>
        <v>43038</v>
      </c>
      <c r="I9" s="59">
        <f>+H9-G9</f>
        <v>644</v>
      </c>
      <c r="J9" s="59">
        <f>+J10+J18+J25+J32</f>
        <v>116</v>
      </c>
      <c r="K9" s="43"/>
      <c r="L9" s="37"/>
      <c r="M9" s="38"/>
      <c r="N9" s="44"/>
    </row>
    <row r="10" spans="1:15" s="34" customFormat="1" ht="57" customHeight="1" outlineLevel="1" x14ac:dyDescent="0.2">
      <c r="A10" s="95"/>
      <c r="B10" s="88"/>
      <c r="C10" s="89" t="s">
        <v>25</v>
      </c>
      <c r="D10" s="89"/>
      <c r="E10" s="90"/>
      <c r="F10" s="91" t="s">
        <v>93</v>
      </c>
      <c r="G10" s="92">
        <v>42394</v>
      </c>
      <c r="H10" s="92">
        <v>42395</v>
      </c>
      <c r="I10" s="100">
        <f>+H10-G10</f>
        <v>1</v>
      </c>
      <c r="J10" s="93">
        <v>2</v>
      </c>
      <c r="K10" s="94">
        <f>+K11+K15</f>
        <v>1.0009999999999999</v>
      </c>
      <c r="L10" s="31"/>
      <c r="M10" s="32"/>
      <c r="N10" s="33"/>
    </row>
    <row r="11" spans="1:15" s="34" customFormat="1" ht="12.75" outlineLevel="2" x14ac:dyDescent="0.2">
      <c r="A11" s="29"/>
      <c r="B11" s="29"/>
      <c r="C11" s="71"/>
      <c r="D11" s="72" t="s">
        <v>26</v>
      </c>
      <c r="E11" s="60"/>
      <c r="F11" s="35"/>
      <c r="G11" s="36">
        <v>42394</v>
      </c>
      <c r="H11" s="36">
        <v>42394</v>
      </c>
      <c r="I11" s="111">
        <f>+H11-G11</f>
        <v>0</v>
      </c>
      <c r="J11" s="47">
        <v>1</v>
      </c>
      <c r="K11" s="106">
        <f>+K12+K13+K14</f>
        <v>0.501</v>
      </c>
      <c r="L11" s="31"/>
      <c r="M11" s="32"/>
      <c r="N11" s="33"/>
    </row>
    <row r="12" spans="1:15" s="34" customFormat="1" ht="12.75" outlineLevel="3" x14ac:dyDescent="0.2">
      <c r="A12" s="29"/>
      <c r="B12" s="29"/>
      <c r="C12" s="71"/>
      <c r="D12" s="71"/>
      <c r="E12" s="61" t="s">
        <v>87</v>
      </c>
      <c r="F12" s="35"/>
      <c r="G12" s="36">
        <v>42394</v>
      </c>
      <c r="H12" s="36">
        <v>42394</v>
      </c>
      <c r="I12" s="111">
        <f t="shared" ref="I12:I17" si="0">+H12-G12</f>
        <v>0</v>
      </c>
      <c r="J12" s="47">
        <v>1</v>
      </c>
      <c r="K12" s="30">
        <v>0.16700000000000001</v>
      </c>
      <c r="L12" s="31"/>
      <c r="M12" s="32"/>
      <c r="N12" s="33"/>
    </row>
    <row r="13" spans="1:15" s="34" customFormat="1" ht="12.75" outlineLevel="3" x14ac:dyDescent="0.2">
      <c r="A13" s="29"/>
      <c r="B13" s="29"/>
      <c r="C13" s="71"/>
      <c r="D13" s="71"/>
      <c r="E13" s="61" t="s">
        <v>27</v>
      </c>
      <c r="F13" s="35"/>
      <c r="G13" s="36">
        <v>42394</v>
      </c>
      <c r="H13" s="36">
        <v>42394</v>
      </c>
      <c r="I13" s="111">
        <f t="shared" si="0"/>
        <v>0</v>
      </c>
      <c r="J13" s="47">
        <v>1</v>
      </c>
      <c r="K13" s="30">
        <v>0.16700000000000001</v>
      </c>
      <c r="L13" s="31"/>
      <c r="M13" s="32"/>
      <c r="N13" s="33"/>
    </row>
    <row r="14" spans="1:15" s="34" customFormat="1" ht="12.75" outlineLevel="3" x14ac:dyDescent="0.2">
      <c r="A14" s="29"/>
      <c r="B14" s="29"/>
      <c r="C14" s="71"/>
      <c r="D14" s="71"/>
      <c r="E14" s="60" t="s">
        <v>28</v>
      </c>
      <c r="F14" s="35"/>
      <c r="G14" s="36">
        <v>42394</v>
      </c>
      <c r="H14" s="36">
        <v>42394</v>
      </c>
      <c r="I14" s="111">
        <f t="shared" si="0"/>
        <v>0</v>
      </c>
      <c r="J14" s="47">
        <v>1</v>
      </c>
      <c r="K14" s="30">
        <v>0.16700000000000001</v>
      </c>
      <c r="L14" s="31"/>
      <c r="M14" s="32"/>
      <c r="N14" s="33"/>
    </row>
    <row r="15" spans="1:15" s="34" customFormat="1" ht="12.75" outlineLevel="2" x14ac:dyDescent="0.2">
      <c r="A15" s="29"/>
      <c r="B15" s="29"/>
      <c r="C15" s="60"/>
      <c r="D15" s="72" t="s">
        <v>29</v>
      </c>
      <c r="E15" s="60"/>
      <c r="F15" s="35"/>
      <c r="G15" s="36">
        <v>42394</v>
      </c>
      <c r="H15" s="36">
        <v>42395</v>
      </c>
      <c r="I15" s="111">
        <f t="shared" si="0"/>
        <v>1</v>
      </c>
      <c r="J15" s="47">
        <v>2</v>
      </c>
      <c r="K15" s="106">
        <f>+K16+K17</f>
        <v>0.5</v>
      </c>
      <c r="L15" s="31"/>
      <c r="M15" s="32"/>
      <c r="N15" s="33"/>
    </row>
    <row r="16" spans="1:15" s="34" customFormat="1" ht="12.75" outlineLevel="2" x14ac:dyDescent="0.2">
      <c r="A16" s="29"/>
      <c r="B16" s="29"/>
      <c r="C16" s="71"/>
      <c r="D16" s="71"/>
      <c r="E16" s="61" t="s">
        <v>30</v>
      </c>
      <c r="F16" s="35"/>
      <c r="G16" s="36">
        <v>42394</v>
      </c>
      <c r="H16" s="36">
        <v>42395</v>
      </c>
      <c r="I16" s="111">
        <f t="shared" si="0"/>
        <v>1</v>
      </c>
      <c r="J16" s="47">
        <v>2</v>
      </c>
      <c r="K16" s="30">
        <v>0.25</v>
      </c>
      <c r="L16" s="31"/>
      <c r="M16" s="32"/>
      <c r="N16" s="33"/>
    </row>
    <row r="17" spans="1:14" s="34" customFormat="1" ht="12.75" outlineLevel="2" x14ac:dyDescent="0.2">
      <c r="A17" s="29"/>
      <c r="B17" s="29"/>
      <c r="C17" s="71"/>
      <c r="D17" s="71"/>
      <c r="E17" s="61" t="s">
        <v>88</v>
      </c>
      <c r="F17" s="35"/>
      <c r="G17" s="36">
        <v>42395</v>
      </c>
      <c r="H17" s="36">
        <v>42395</v>
      </c>
      <c r="I17" s="111">
        <f t="shared" si="0"/>
        <v>0</v>
      </c>
      <c r="J17" s="47">
        <v>1</v>
      </c>
      <c r="K17" s="30">
        <v>0.25</v>
      </c>
      <c r="L17" s="31"/>
      <c r="M17" s="32"/>
      <c r="N17" s="33"/>
    </row>
    <row r="18" spans="1:14" s="34" customFormat="1" ht="38.25" outlineLevel="1" x14ac:dyDescent="0.2">
      <c r="A18" s="29"/>
      <c r="B18" s="88"/>
      <c r="C18" s="89" t="s">
        <v>34</v>
      </c>
      <c r="D18" s="90"/>
      <c r="E18" s="90"/>
      <c r="F18" s="91" t="s">
        <v>93</v>
      </c>
      <c r="G18" s="92">
        <v>42396</v>
      </c>
      <c r="H18" s="92">
        <v>42403</v>
      </c>
      <c r="I18" s="100">
        <f>+H18-G18</f>
        <v>7</v>
      </c>
      <c r="J18" s="93">
        <v>6</v>
      </c>
      <c r="K18" s="94">
        <f>+SUM(K19:K24)</f>
        <v>1.002</v>
      </c>
      <c r="L18" s="31"/>
      <c r="M18" s="32"/>
      <c r="N18" s="33"/>
    </row>
    <row r="19" spans="1:14" s="34" customFormat="1" ht="25.5" outlineLevel="2" x14ac:dyDescent="0.2">
      <c r="A19" s="29"/>
      <c r="B19" s="29"/>
      <c r="C19" s="71"/>
      <c r="D19" s="73"/>
      <c r="E19" s="62" t="s">
        <v>32</v>
      </c>
      <c r="F19" s="35"/>
      <c r="G19" s="36">
        <v>42396</v>
      </c>
      <c r="H19" s="36">
        <v>42396</v>
      </c>
      <c r="I19" s="111">
        <f>+H19-G19</f>
        <v>0</v>
      </c>
      <c r="J19" s="47">
        <v>1</v>
      </c>
      <c r="K19" s="30">
        <v>0.16700000000000001</v>
      </c>
      <c r="L19" s="31"/>
      <c r="M19" s="32"/>
      <c r="N19" s="33"/>
    </row>
    <row r="20" spans="1:14" s="34" customFormat="1" ht="25.5" outlineLevel="2" x14ac:dyDescent="0.2">
      <c r="A20" s="29"/>
      <c r="B20" s="29"/>
      <c r="C20" s="71"/>
      <c r="D20" s="73"/>
      <c r="E20" s="62" t="s">
        <v>37</v>
      </c>
      <c r="F20" s="35"/>
      <c r="G20" s="36">
        <v>42397</v>
      </c>
      <c r="H20" s="36">
        <v>42397</v>
      </c>
      <c r="I20" s="111">
        <f t="shared" ref="I20:I24" si="1">+H20-G20</f>
        <v>0</v>
      </c>
      <c r="J20" s="47">
        <v>1</v>
      </c>
      <c r="K20" s="30">
        <v>0.16700000000000001</v>
      </c>
      <c r="L20" s="31"/>
      <c r="M20" s="32"/>
      <c r="N20" s="33"/>
    </row>
    <row r="21" spans="1:14" s="34" customFormat="1" ht="12.75" outlineLevel="2" x14ac:dyDescent="0.2">
      <c r="A21" s="29"/>
      <c r="B21" s="29"/>
      <c r="C21" s="71"/>
      <c r="D21" s="73"/>
      <c r="E21" s="62" t="s">
        <v>38</v>
      </c>
      <c r="F21" s="35"/>
      <c r="G21" s="36">
        <v>42396</v>
      </c>
      <c r="H21" s="36">
        <v>42398</v>
      </c>
      <c r="I21" s="111">
        <f t="shared" si="1"/>
        <v>2</v>
      </c>
      <c r="J21" s="47">
        <v>3</v>
      </c>
      <c r="K21" s="30">
        <v>0.16700000000000001</v>
      </c>
      <c r="L21" s="31"/>
      <c r="M21" s="32"/>
      <c r="N21" s="33"/>
    </row>
    <row r="22" spans="1:14" s="34" customFormat="1" ht="12.75" outlineLevel="2" x14ac:dyDescent="0.2">
      <c r="A22" s="29"/>
      <c r="B22" s="29"/>
      <c r="C22" s="71"/>
      <c r="D22" s="73"/>
      <c r="E22" s="62" t="s">
        <v>33</v>
      </c>
      <c r="F22" s="35"/>
      <c r="G22" s="36">
        <v>42401</v>
      </c>
      <c r="H22" s="36">
        <v>42401</v>
      </c>
      <c r="I22" s="111">
        <f t="shared" si="1"/>
        <v>0</v>
      </c>
      <c r="J22" s="47">
        <v>1</v>
      </c>
      <c r="K22" s="30">
        <v>0.16700000000000001</v>
      </c>
      <c r="L22" s="31"/>
      <c r="M22" s="32"/>
      <c r="N22" s="33"/>
    </row>
    <row r="23" spans="1:14" s="34" customFormat="1" ht="38.25" outlineLevel="2" x14ac:dyDescent="0.2">
      <c r="A23" s="29"/>
      <c r="B23" s="29"/>
      <c r="C23" s="71"/>
      <c r="D23" s="73"/>
      <c r="E23" s="62" t="s">
        <v>39</v>
      </c>
      <c r="F23" s="35"/>
      <c r="G23" s="36">
        <v>42402</v>
      </c>
      <c r="H23" s="36">
        <v>42402</v>
      </c>
      <c r="I23" s="111">
        <f t="shared" si="1"/>
        <v>0</v>
      </c>
      <c r="J23" s="47">
        <v>1</v>
      </c>
      <c r="K23" s="30">
        <v>0.16700000000000001</v>
      </c>
      <c r="L23" s="31"/>
      <c r="M23" s="32"/>
      <c r="N23" s="33"/>
    </row>
    <row r="24" spans="1:14" s="34" customFormat="1" ht="25.5" outlineLevel="2" x14ac:dyDescent="0.2">
      <c r="A24" s="29"/>
      <c r="B24" s="29"/>
      <c r="C24" s="60"/>
      <c r="D24" s="73"/>
      <c r="E24" s="62" t="s">
        <v>31</v>
      </c>
      <c r="F24" s="35"/>
      <c r="G24" s="36">
        <v>42402</v>
      </c>
      <c r="H24" s="36">
        <v>42403</v>
      </c>
      <c r="I24" s="111">
        <f t="shared" si="1"/>
        <v>1</v>
      </c>
      <c r="J24" s="47">
        <v>2</v>
      </c>
      <c r="K24" s="30">
        <v>0.16700000000000001</v>
      </c>
      <c r="L24" s="31"/>
      <c r="M24" s="32"/>
      <c r="N24" s="33"/>
    </row>
    <row r="25" spans="1:14" s="34" customFormat="1" ht="38.25" outlineLevel="1" x14ac:dyDescent="0.2">
      <c r="A25" s="29"/>
      <c r="B25" s="88"/>
      <c r="C25" s="96" t="s">
        <v>35</v>
      </c>
      <c r="D25" s="97"/>
      <c r="E25" s="98"/>
      <c r="F25" s="91" t="s">
        <v>93</v>
      </c>
      <c r="G25" s="92">
        <v>42404</v>
      </c>
      <c r="H25" s="99">
        <v>42496</v>
      </c>
      <c r="I25" s="93">
        <f>+H25-G25</f>
        <v>92</v>
      </c>
      <c r="J25" s="93">
        <v>47</v>
      </c>
      <c r="K25" s="94">
        <f>+K26+K27+K28+K29+K30+K31</f>
        <v>1.002</v>
      </c>
      <c r="L25" s="31"/>
      <c r="M25" s="32"/>
      <c r="N25" s="33"/>
    </row>
    <row r="26" spans="1:14" s="34" customFormat="1" ht="12.75" outlineLevel="2" x14ac:dyDescent="0.2">
      <c r="A26" s="29"/>
      <c r="B26" s="29"/>
      <c r="C26" s="60"/>
      <c r="D26" s="71"/>
      <c r="E26" s="61" t="s">
        <v>24</v>
      </c>
      <c r="F26" s="35"/>
      <c r="G26" s="36">
        <v>42404</v>
      </c>
      <c r="H26" s="36">
        <v>42405</v>
      </c>
      <c r="I26" s="111">
        <f>+H26-G26</f>
        <v>1</v>
      </c>
      <c r="J26" s="47">
        <v>2</v>
      </c>
      <c r="K26" s="30">
        <v>0.16700000000000001</v>
      </c>
      <c r="L26" s="31"/>
      <c r="M26" s="32"/>
      <c r="N26" s="33"/>
    </row>
    <row r="27" spans="1:14" s="34" customFormat="1" ht="25.5" outlineLevel="2" x14ac:dyDescent="0.2">
      <c r="A27" s="29"/>
      <c r="B27" s="29"/>
      <c r="C27" s="70"/>
      <c r="D27" s="71"/>
      <c r="E27" s="62" t="s">
        <v>31</v>
      </c>
      <c r="F27" s="35"/>
      <c r="G27" s="36">
        <v>42405</v>
      </c>
      <c r="H27" s="36">
        <v>42405</v>
      </c>
      <c r="I27" s="111">
        <f t="shared" ref="I27:I31" si="2">+H27-G27</f>
        <v>0</v>
      </c>
      <c r="J27" s="47">
        <v>1</v>
      </c>
      <c r="K27" s="30">
        <v>0.16700000000000001</v>
      </c>
      <c r="L27" s="31"/>
      <c r="M27" s="32"/>
      <c r="N27" s="33"/>
    </row>
    <row r="28" spans="1:14" s="34" customFormat="1" ht="25.5" outlineLevel="2" x14ac:dyDescent="0.2">
      <c r="A28" s="29"/>
      <c r="B28" s="29"/>
      <c r="C28" s="71"/>
      <c r="D28" s="71"/>
      <c r="E28" s="61" t="s">
        <v>40</v>
      </c>
      <c r="F28" s="35" t="s">
        <v>95</v>
      </c>
      <c r="G28" s="63">
        <v>42408</v>
      </c>
      <c r="H28" s="63">
        <v>42412</v>
      </c>
      <c r="I28" s="111">
        <f t="shared" si="2"/>
        <v>4</v>
      </c>
      <c r="J28" s="47">
        <v>5</v>
      </c>
      <c r="K28" s="30">
        <v>0.16700000000000001</v>
      </c>
      <c r="L28" s="31"/>
      <c r="M28" s="32"/>
      <c r="N28" s="33"/>
    </row>
    <row r="29" spans="1:14" s="34" customFormat="1" ht="12.75" outlineLevel="2" x14ac:dyDescent="0.2">
      <c r="A29" s="29"/>
      <c r="B29" s="29"/>
      <c r="C29" s="71"/>
      <c r="D29" s="71"/>
      <c r="E29" s="61" t="s">
        <v>23</v>
      </c>
      <c r="F29" s="35"/>
      <c r="G29" s="63">
        <v>42457</v>
      </c>
      <c r="H29" s="63">
        <v>42459</v>
      </c>
      <c r="I29" s="111">
        <f t="shared" si="2"/>
        <v>2</v>
      </c>
      <c r="J29" s="47">
        <v>3</v>
      </c>
      <c r="K29" s="30">
        <v>0.16700000000000001</v>
      </c>
      <c r="L29" s="31"/>
      <c r="M29" s="32"/>
      <c r="N29" s="33"/>
    </row>
    <row r="30" spans="1:14" s="34" customFormat="1" ht="38.25" outlineLevel="2" x14ac:dyDescent="0.2">
      <c r="A30" s="29"/>
      <c r="B30" s="29"/>
      <c r="C30" s="71"/>
      <c r="D30" s="71"/>
      <c r="E30" s="61" t="s">
        <v>42</v>
      </c>
      <c r="F30" s="35"/>
      <c r="G30" s="63">
        <v>42460</v>
      </c>
      <c r="H30" s="63">
        <v>42468</v>
      </c>
      <c r="I30" s="111">
        <f t="shared" si="2"/>
        <v>8</v>
      </c>
      <c r="J30" s="47">
        <v>7</v>
      </c>
      <c r="K30" s="30">
        <v>0.16700000000000001</v>
      </c>
      <c r="L30" s="31"/>
      <c r="M30" s="32"/>
      <c r="N30" s="33"/>
    </row>
    <row r="31" spans="1:14" s="34" customFormat="1" ht="25.5" x14ac:dyDescent="0.2">
      <c r="A31" s="29"/>
      <c r="B31" s="29"/>
      <c r="C31" s="71"/>
      <c r="D31" s="71"/>
      <c r="E31" s="61" t="s">
        <v>97</v>
      </c>
      <c r="F31" s="35" t="s">
        <v>96</v>
      </c>
      <c r="G31" s="63">
        <v>42472</v>
      </c>
      <c r="H31" s="63">
        <v>42496</v>
      </c>
      <c r="I31" s="111">
        <f t="shared" si="2"/>
        <v>24</v>
      </c>
      <c r="J31" s="47">
        <v>40</v>
      </c>
      <c r="K31" s="30">
        <v>0.16700000000000001</v>
      </c>
      <c r="L31" s="31"/>
      <c r="M31" s="32"/>
      <c r="N31" s="33"/>
    </row>
    <row r="32" spans="1:14" s="45" customFormat="1" ht="25.5" x14ac:dyDescent="0.25">
      <c r="A32" s="42"/>
      <c r="B32" s="101"/>
      <c r="C32" s="103" t="s">
        <v>41</v>
      </c>
      <c r="D32" s="88"/>
      <c r="E32" s="104"/>
      <c r="F32" s="91" t="s">
        <v>94</v>
      </c>
      <c r="G32" s="105">
        <v>42736</v>
      </c>
      <c r="H32" s="105">
        <f>+H41</f>
        <v>43038</v>
      </c>
      <c r="I32" s="93">
        <f>+H32-G32</f>
        <v>302</v>
      </c>
      <c r="J32" s="93">
        <v>61</v>
      </c>
      <c r="K32" s="102">
        <v>0</v>
      </c>
      <c r="L32" s="37"/>
      <c r="M32" s="38"/>
      <c r="N32" s="44"/>
    </row>
    <row r="33" spans="1:32" s="45" customFormat="1" ht="15.75" x14ac:dyDescent="0.25">
      <c r="A33" s="42"/>
      <c r="B33" s="108"/>
      <c r="C33" s="109"/>
      <c r="D33" s="95"/>
      <c r="E33" s="110" t="s">
        <v>99</v>
      </c>
      <c r="F33" s="35"/>
      <c r="G33" s="36">
        <v>42948</v>
      </c>
      <c r="H33" s="36">
        <v>43038</v>
      </c>
      <c r="I33" s="47">
        <f>+H33-G33</f>
        <v>90</v>
      </c>
      <c r="J33" s="47">
        <v>61</v>
      </c>
      <c r="K33" s="30">
        <v>0</v>
      </c>
      <c r="L33" s="37"/>
      <c r="M33" s="38"/>
      <c r="N33" s="44"/>
    </row>
    <row r="34" spans="1:32" s="45" customFormat="1" ht="15.75" x14ac:dyDescent="0.25">
      <c r="A34" s="42"/>
      <c r="B34" s="108"/>
      <c r="C34" s="109"/>
      <c r="D34" s="95"/>
      <c r="E34" s="110" t="s">
        <v>100</v>
      </c>
      <c r="F34" s="35"/>
      <c r="G34" s="36">
        <v>42948</v>
      </c>
      <c r="H34" s="36">
        <v>43038</v>
      </c>
      <c r="I34" s="47">
        <f t="shared" ref="I34:I41" si="3">+H34-G34</f>
        <v>90</v>
      </c>
      <c r="J34" s="47">
        <v>61</v>
      </c>
      <c r="K34" s="30">
        <v>0</v>
      </c>
      <c r="L34" s="37"/>
      <c r="M34" s="38"/>
      <c r="N34" s="44"/>
    </row>
    <row r="35" spans="1:32" s="45" customFormat="1" ht="15.75" x14ac:dyDescent="0.25">
      <c r="A35" s="42"/>
      <c r="B35" s="108"/>
      <c r="C35" s="109"/>
      <c r="D35" s="95"/>
      <c r="E35" s="110" t="s">
        <v>101</v>
      </c>
      <c r="F35" s="35"/>
      <c r="G35" s="36">
        <v>42795</v>
      </c>
      <c r="H35" s="36">
        <v>42945</v>
      </c>
      <c r="I35" s="47">
        <f t="shared" si="3"/>
        <v>150</v>
      </c>
      <c r="J35" s="47">
        <f>23+17+22+22+20</f>
        <v>104</v>
      </c>
      <c r="K35" s="30">
        <v>0</v>
      </c>
      <c r="L35" s="37"/>
      <c r="M35" s="38"/>
      <c r="N35" s="44"/>
    </row>
    <row r="36" spans="1:32" s="45" customFormat="1" ht="15.75" x14ac:dyDescent="0.25">
      <c r="A36" s="42"/>
      <c r="B36" s="108"/>
      <c r="C36" s="109"/>
      <c r="D36" s="95"/>
      <c r="E36" s="110" t="s">
        <v>102</v>
      </c>
      <c r="F36" s="35"/>
      <c r="G36" s="36">
        <v>43031</v>
      </c>
      <c r="H36" s="36">
        <v>43035</v>
      </c>
      <c r="I36" s="47">
        <f>+H36-G36</f>
        <v>4</v>
      </c>
      <c r="J36" s="47">
        <v>5</v>
      </c>
      <c r="K36" s="30">
        <v>0</v>
      </c>
      <c r="L36" s="37"/>
      <c r="M36" s="38"/>
      <c r="N36" s="44"/>
    </row>
    <row r="37" spans="1:32" s="45" customFormat="1" ht="15.75" x14ac:dyDescent="0.25">
      <c r="A37" s="42"/>
      <c r="B37" s="108"/>
      <c r="C37" s="109"/>
      <c r="D37" s="95"/>
      <c r="E37" s="110" t="s">
        <v>103</v>
      </c>
      <c r="F37" s="35"/>
      <c r="G37" s="36">
        <v>43031</v>
      </c>
      <c r="H37" s="36">
        <v>43035</v>
      </c>
      <c r="I37" s="47">
        <f t="shared" si="3"/>
        <v>4</v>
      </c>
      <c r="J37" s="47">
        <v>5</v>
      </c>
      <c r="K37" s="30">
        <v>0</v>
      </c>
      <c r="L37" s="37"/>
      <c r="M37" s="38"/>
      <c r="N37" s="44"/>
    </row>
    <row r="38" spans="1:32" s="45" customFormat="1" ht="15.75" x14ac:dyDescent="0.25">
      <c r="A38" s="42"/>
      <c r="B38" s="108"/>
      <c r="C38" s="109"/>
      <c r="D38" s="95"/>
      <c r="E38" s="110" t="s">
        <v>104</v>
      </c>
      <c r="F38" s="35"/>
      <c r="G38" s="36">
        <v>43024</v>
      </c>
      <c r="H38" s="36">
        <v>43028</v>
      </c>
      <c r="I38" s="47">
        <f t="shared" si="3"/>
        <v>4</v>
      </c>
      <c r="J38" s="47">
        <v>5</v>
      </c>
      <c r="K38" s="30">
        <v>0</v>
      </c>
      <c r="L38" s="37"/>
      <c r="M38" s="38"/>
      <c r="N38" s="44"/>
    </row>
    <row r="39" spans="1:32" s="45" customFormat="1" ht="15.75" x14ac:dyDescent="0.25">
      <c r="A39" s="42"/>
      <c r="B39" s="108"/>
      <c r="C39" s="109"/>
      <c r="D39" s="95"/>
      <c r="E39" s="110" t="s">
        <v>105</v>
      </c>
      <c r="F39" s="35"/>
      <c r="G39" s="36">
        <v>43010</v>
      </c>
      <c r="H39" s="36">
        <v>43035</v>
      </c>
      <c r="I39" s="47">
        <f t="shared" si="3"/>
        <v>25</v>
      </c>
      <c r="J39" s="47">
        <v>10</v>
      </c>
      <c r="K39" s="30">
        <v>0</v>
      </c>
      <c r="L39" s="37"/>
      <c r="M39" s="38"/>
      <c r="N39" s="44"/>
    </row>
    <row r="40" spans="1:32" s="45" customFormat="1" ht="15.75" x14ac:dyDescent="0.25">
      <c r="A40" s="42"/>
      <c r="B40" s="108"/>
      <c r="C40" s="109"/>
      <c r="D40" s="95"/>
      <c r="E40" s="110" t="s">
        <v>106</v>
      </c>
      <c r="F40" s="35"/>
      <c r="G40" s="36">
        <v>43010</v>
      </c>
      <c r="H40" s="36">
        <v>43035</v>
      </c>
      <c r="I40" s="47">
        <f t="shared" si="3"/>
        <v>25</v>
      </c>
      <c r="J40" s="47">
        <v>19</v>
      </c>
      <c r="K40" s="30">
        <v>0</v>
      </c>
      <c r="L40" s="37"/>
      <c r="M40" s="38"/>
      <c r="N40" s="44"/>
    </row>
    <row r="41" spans="1:32" s="45" customFormat="1" ht="15.75" x14ac:dyDescent="0.25">
      <c r="A41" s="42"/>
      <c r="B41" s="108"/>
      <c r="C41" s="109"/>
      <c r="D41" s="95"/>
      <c r="E41" s="110" t="s">
        <v>107</v>
      </c>
      <c r="F41" s="35"/>
      <c r="G41" s="36">
        <v>43038</v>
      </c>
      <c r="H41" s="36">
        <v>43038</v>
      </c>
      <c r="I41" s="47">
        <f t="shared" si="3"/>
        <v>0</v>
      </c>
      <c r="J41" s="47">
        <v>1</v>
      </c>
      <c r="K41" s="30">
        <v>0</v>
      </c>
      <c r="L41" s="37"/>
      <c r="M41" s="38"/>
      <c r="N41" s="44"/>
    </row>
    <row r="42" spans="1:32" ht="14.25" x14ac:dyDescent="0.2">
      <c r="E42" s="64"/>
      <c r="F42" s="64"/>
      <c r="G42" s="64"/>
      <c r="H42" s="64"/>
      <c r="I42" s="64"/>
      <c r="J42" s="64"/>
      <c r="K42" s="48"/>
      <c r="L42" s="48"/>
      <c r="M42" s="48"/>
      <c r="N42" s="48"/>
      <c r="O42" s="48"/>
      <c r="P42" s="48"/>
    </row>
    <row r="43" spans="1:32" ht="14.25" x14ac:dyDescent="0.2">
      <c r="E43" s="64"/>
      <c r="F43" s="64"/>
      <c r="G43" s="64"/>
      <c r="H43" s="64"/>
      <c r="I43" s="64"/>
      <c r="J43" s="64"/>
      <c r="N43" s="41"/>
    </row>
    <row r="44" spans="1:32" ht="27" customHeight="1" x14ac:dyDescent="0.2">
      <c r="E44" s="149" t="s">
        <v>21</v>
      </c>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1"/>
    </row>
    <row r="45" spans="1:32" ht="27" customHeight="1" x14ac:dyDescent="0.2">
      <c r="E45" s="152"/>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4"/>
    </row>
    <row r="46" spans="1:32" ht="27" customHeight="1" x14ac:dyDescent="0.2">
      <c r="E46" s="152"/>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4"/>
    </row>
    <row r="47" spans="1:32" ht="27" customHeight="1" x14ac:dyDescent="0.2">
      <c r="E47" s="152"/>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4"/>
    </row>
    <row r="48" spans="1:32" ht="27" customHeight="1" x14ac:dyDescent="0.2">
      <c r="E48" s="152"/>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4"/>
    </row>
    <row r="49" spans="5:32" ht="27" customHeight="1" x14ac:dyDescent="0.2">
      <c r="E49" s="152"/>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4"/>
    </row>
    <row r="50" spans="5:32" ht="27" customHeight="1" x14ac:dyDescent="0.2">
      <c r="E50" s="152"/>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4"/>
    </row>
    <row r="51" spans="5:32" ht="27" customHeight="1" x14ac:dyDescent="0.2">
      <c r="E51" s="155"/>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7"/>
    </row>
  </sheetData>
  <mergeCells count="2">
    <mergeCell ref="A2:K5"/>
    <mergeCell ref="E44:AF51"/>
  </mergeCells>
  <conditionalFormatting sqref="K43:N43">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workbookViewId="0">
      <selection activeCell="H7" sqref="H7"/>
    </sheetView>
  </sheetViews>
  <sheetFormatPr baseColWidth="10" defaultColWidth="12.42578125" defaultRowHeight="15.75" x14ac:dyDescent="0.2"/>
  <cols>
    <col min="1" max="1" width="12.42578125" style="1"/>
    <col min="2" max="2" width="33" style="8" customWidth="1"/>
    <col min="3" max="4" width="33" style="1" customWidth="1"/>
    <col min="5" max="5" width="46.140625" style="1" customWidth="1"/>
    <col min="6" max="16384" width="12.42578125" style="1"/>
  </cols>
  <sheetData>
    <row r="1" spans="2:5" x14ac:dyDescent="0.2">
      <c r="B1" s="161" t="s">
        <v>109</v>
      </c>
      <c r="C1" s="161"/>
      <c r="D1" s="161"/>
      <c r="E1" s="161"/>
    </row>
    <row r="2" spans="2:5" ht="16.5" thickBot="1" x14ac:dyDescent="0.25">
      <c r="B2" s="162"/>
      <c r="C2" s="162"/>
      <c r="D2" s="162"/>
      <c r="E2" s="162"/>
    </row>
    <row r="3" spans="2:5" ht="69" customHeight="1" x14ac:dyDescent="0.2">
      <c r="B3" s="2" t="s">
        <v>14</v>
      </c>
      <c r="C3" s="112" t="s">
        <v>80</v>
      </c>
      <c r="D3" s="113" t="s">
        <v>110</v>
      </c>
      <c r="E3" s="114">
        <f>+'II parte'!H9</f>
        <v>43038</v>
      </c>
    </row>
    <row r="4" spans="2:5" ht="62.25" customHeight="1" x14ac:dyDescent="0.2">
      <c r="B4" s="5" t="s">
        <v>10</v>
      </c>
      <c r="C4" s="115" t="s">
        <v>111</v>
      </c>
      <c r="D4" s="4" t="s">
        <v>11</v>
      </c>
      <c r="E4" s="116" t="s">
        <v>123</v>
      </c>
    </row>
    <row r="5" spans="2:5" ht="175.5" customHeight="1" x14ac:dyDescent="0.2">
      <c r="B5" s="3" t="s">
        <v>15</v>
      </c>
      <c r="C5" s="117" t="s">
        <v>98</v>
      </c>
      <c r="D5" s="118" t="s">
        <v>16</v>
      </c>
      <c r="E5" s="119" t="s">
        <v>125</v>
      </c>
    </row>
    <row r="6" spans="2:5" ht="75" customHeight="1" thickBot="1" x14ac:dyDescent="0.25">
      <c r="B6" s="5" t="s">
        <v>17</v>
      </c>
      <c r="C6" s="120">
        <v>43042</v>
      </c>
      <c r="D6" s="4" t="s">
        <v>12</v>
      </c>
      <c r="E6" s="121">
        <f>+'[1]II parte'!K8</f>
        <v>0.55000000000000004</v>
      </c>
    </row>
    <row r="7" spans="2:5" ht="57" customHeight="1" x14ac:dyDescent="0.2">
      <c r="B7" s="3" t="s">
        <v>22</v>
      </c>
      <c r="C7" s="122" t="s">
        <v>112</v>
      </c>
      <c r="D7" s="26" t="s">
        <v>113</v>
      </c>
      <c r="E7" s="27" t="s">
        <v>124</v>
      </c>
    </row>
    <row r="8" spans="2:5" ht="138.75" customHeight="1" x14ac:dyDescent="0.2">
      <c r="B8" s="6" t="s">
        <v>114</v>
      </c>
      <c r="C8" s="163" t="s">
        <v>108</v>
      </c>
      <c r="D8" s="164"/>
      <c r="E8" s="165"/>
    </row>
    <row r="9" spans="2:5" ht="169.5" customHeight="1" x14ac:dyDescent="0.2">
      <c r="B9" s="7" t="s">
        <v>115</v>
      </c>
      <c r="C9" s="166" t="s">
        <v>126</v>
      </c>
      <c r="D9" s="166"/>
      <c r="E9" s="166"/>
    </row>
    <row r="10" spans="2:5" ht="96.75" customHeight="1" x14ac:dyDescent="0.2">
      <c r="B10" s="7" t="s">
        <v>116</v>
      </c>
      <c r="C10" s="167" t="s">
        <v>122</v>
      </c>
      <c r="D10" s="168"/>
      <c r="E10" s="169"/>
    </row>
    <row r="11" spans="2:5" ht="96.75" customHeight="1" x14ac:dyDescent="0.2">
      <c r="B11" s="6" t="s">
        <v>117</v>
      </c>
      <c r="C11" s="123" t="s">
        <v>118</v>
      </c>
      <c r="D11" s="168" t="s">
        <v>119</v>
      </c>
      <c r="E11" s="169"/>
    </row>
    <row r="12" spans="2:5" ht="81" customHeight="1" thickBot="1" x14ac:dyDescent="0.25">
      <c r="B12" s="7" t="s">
        <v>120</v>
      </c>
      <c r="C12" s="123" t="s">
        <v>118</v>
      </c>
      <c r="D12" s="168" t="s">
        <v>121</v>
      </c>
      <c r="E12" s="169"/>
    </row>
    <row r="13" spans="2:5" ht="42" customHeight="1" thickBot="1" x14ac:dyDescent="0.25">
      <c r="B13" s="158" t="s">
        <v>13</v>
      </c>
      <c r="C13" s="159"/>
      <c r="D13" s="159"/>
      <c r="E13" s="160"/>
    </row>
    <row r="14" spans="2:5" ht="69.95" customHeight="1" x14ac:dyDescent="0.2"/>
    <row r="15" spans="2:5" ht="33" customHeight="1" x14ac:dyDescent="0.2"/>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Grupos Vinculados</vt:lpstr>
      <vt:lpstr>I parte</vt:lpstr>
      <vt:lpstr>II parte</vt:lpstr>
      <vt:lpstr>seguimiento (2)</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2017-11-03T21:27:43Z</dcterms:modified>
</cp:coreProperties>
</file>