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Trabajos especiales\Proyecto estratégico-Trámites\Cronogramas PMR- MEIC\"/>
    </mc:Choice>
  </mc:AlternateContent>
  <bookViews>
    <workbookView xWindow="0" yWindow="0" windowWidth="20160" windowHeight="8460" activeTab="2"/>
  </bookViews>
  <sheets>
    <sheet name="Grupo de Interés Económico" sheetId="11" r:id="rId1"/>
    <sheet name="I parte" sheetId="16" r:id="rId2"/>
    <sheet name="II parte" sheetId="7" r:id="rId3"/>
    <sheet name="seguimiento" sheetId="9" r:id="rId4"/>
  </sheets>
  <definedNames>
    <definedName name="A">#REF!</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'Grupo de Interés Económico'!PeríodoReal*(#REF!&gt;0)</definedName>
    <definedName name="ExcesoReal" localSheetId="1">'I parte'!PeríodoReal*(#REF!&gt;0)</definedName>
    <definedName name="ExcesoReal" localSheetId="2">'II parte'!PeríodoReal*('II parte'!$L1&gt;0)</definedName>
    <definedName name="ExcesoReal">PeríodoReal*(#REF!&gt;0)</definedName>
    <definedName name="Informaci">#REF!=MEDIAN(#REF!,#REF!,#REF!+#REF!-1)</definedName>
    <definedName name="Informaciòn">('Grupo de Interés Económico'!PeríodoReal*(#REF!&gt;0))*Informaci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'Grupo de Interés Económico'!PeríodoEnPlan*(#REF!&gt;0)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'Grupo de Interés Económico'!ExcesoPorcentajeCompletado*'Grupo de Interés Económico'!PeríodoEnPlan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('Grupo de Interés Económico'!PeríodoReal*(#REF!&gt;0))*'Grupo de Interés Económico'!PeríodoEnPlan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#REF!=MEDIAN(#REF!,#REF!,#REF!+#REF!-1)</definedName>
  </definedNames>
  <calcPr calcId="152511"/>
</workbook>
</file>

<file path=xl/calcChain.xml><?xml version="1.0" encoding="utf-8"?>
<calcChain xmlns="http://schemas.openxmlformats.org/spreadsheetml/2006/main">
  <c r="I9" i="7" l="1"/>
  <c r="J9" i="7"/>
  <c r="K10" i="7" l="1"/>
  <c r="K25" i="7"/>
  <c r="J25" i="7" l="1"/>
  <c r="K18" i="7" l="1"/>
  <c r="K15" i="7"/>
  <c r="K11" i="7"/>
  <c r="I32" i="7" l="1"/>
  <c r="I25" i="7"/>
  <c r="D17" i="16"/>
  <c r="B17" i="16"/>
  <c r="E17" i="16" l="1"/>
</calcChain>
</file>

<file path=xl/sharedStrings.xml><?xml version="1.0" encoding="utf-8"?>
<sst xmlns="http://schemas.openxmlformats.org/spreadsheetml/2006/main" count="134" uniqueCount="127">
  <si>
    <t>HOJA DE RUTA</t>
  </si>
  <si>
    <t xml:space="preserve">IMPACTO: </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</si>
  <si>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</si>
  <si>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</si>
  <si>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</si>
  <si>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</si>
  <si>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</si>
  <si>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</si>
  <si>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</si>
  <si>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</si>
  <si>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</si>
  <si>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</si>
  <si>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</si>
  <si>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</si>
  <si>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</si>
  <si>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</si>
  <si>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</si>
  <si>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</si>
  <si>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</si>
  <si>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</si>
  <si>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</si>
  <si>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</si>
  <si>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</si>
  <si>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</si>
  <si>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</si>
  <si>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</si>
  <si>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</si>
  <si>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</si>
  <si>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</si>
  <si>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</si>
  <si>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</si>
  <si>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</si>
  <si>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</si>
  <si>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 xml:space="preserve">Grupos de Interés Económico </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</si>
  <si>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</si>
  <si>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</si>
  <si>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</si>
  <si>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</si>
  <si>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</si>
  <si>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</si>
  <si>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</si>
  <si>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</si>
  <si>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</si>
  <si>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</si>
  <si>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</si>
  <si>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</si>
  <si>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Revisión del procedimiento existente. (P-SU-105)</t>
  </si>
  <si>
    <t xml:space="preserve">Reunión con el responsables del proceso </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</si>
  <si>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</si>
  <si>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</si>
  <si>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</si>
  <si>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</si>
  <si>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</si>
  <si>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</si>
  <si>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</si>
  <si>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r>
      <rPr>
        <b/>
        <sz val="11"/>
        <color rgb="FF000000"/>
        <rFont val="Arial"/>
        <family val="2"/>
      </rPr>
      <t>Nota:</t>
    </r>
    <r>
      <rPr>
        <sz val="11"/>
        <color rgb="FF000000"/>
        <rFont val="Arial"/>
        <family val="2"/>
      </rPr>
      <t xml:space="preserve"> El plazo de resolución indicado, corresponde al plazo de 1 mes que se estipula en el artículo 331 de la Ley General de Administración Pública (Ley 6227).</t>
    </r>
  </si>
  <si>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</si>
  <si>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</si>
  <si>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</si>
  <si>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</si>
  <si>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</si>
  <si>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</si>
  <si>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</si>
  <si>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</si>
  <si>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</si>
  <si>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</si>
  <si>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</si>
  <si>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</si>
  <si>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La entidad debe presentar un oficio, en el cual informará a la SUGEF de los cambios en la conformación de los grupos de interés económico, de la conformación de nuevos grupos y la eliminación de grupos existentes a más tardar el último día del mes en que se dio el cambio, conformación o eliminación.</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</si>
  <si>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</si>
  <si>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</si>
  <si>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</si>
  <si>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</si>
  <si>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</si>
  <si>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</si>
  <si>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</si>
  <si>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</si>
  <si>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t>Superintendencia General de Entidades Financieras.</t>
  </si>
  <si>
    <t>Oficina Central.</t>
  </si>
  <si>
    <t>II. DOCUMENTACIÓN QUE DEBE ACOMPAÑAR LA SOLICITUD:</t>
  </si>
  <si>
    <t>30 días naturales.</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</si>
  <si>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</si>
  <si>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</si>
  <si>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</si>
  <si>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</si>
  <si>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</si>
  <si>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</si>
  <si>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</si>
  <si>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de los grupos de interés económico detallando la siguiente información:
a) Identificación del integrante.
b) Apellidos y nombre, razón social.
c) Artículo vinculación.
d) Inciso vinculación.
e) Motivo inclusión o exclusión.</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</si>
  <si>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</si>
  <si>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</si>
  <si>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</si>
  <si>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t>Asignar el código de identificación a los Grupos de interés económico.</t>
  </si>
  <si>
    <t>Se le asigna un código por medio del cual se identifica al Grupo de interés económico conformado en el Sistema Financiero Nacional.</t>
  </si>
  <si>
    <t>TRÁMITE O SERVICIO: 
Asignar el código de identificación a los Grupos de interés económico.</t>
  </si>
  <si>
    <t>Dirección: San José, Santa Ana, Lindora, Parque Empresarial Forum II, edificio C.
Teléfono: 2243-4848.
Telefax:   2243-4849.
Horario de Atención: lunes a viernes, de las 8:30 a.m. a las 4:30 p.m., en jornada continua.</t>
  </si>
  <si>
    <t xml:space="preserve">1) Artículo 135 y 148 de la “Ley Orgánica del Banco Central de Costa Rica”, Ley 7558, publicada en en la Colección de Leyes y Decretos del año 1953, semestre 2, tomo 2, página 196.
2) Artículo 171, inciso n) de la "Ley Reguladora del Mercado de Valores", Ley 7732. Publicado en el Diario Oficial “La Gaceta” N°18, del 27 de enero de 1998.
3) Articulos 5, 6, 7 y 10 del Acuerdo SUGEF 5-04 "Reglamento sobre límites de crédito a personas individuales y grupos de interés económico", publicado el Diario Oficial "La Gaceta" No 227 del 19 de noviembre del 2004. </t>
  </si>
  <si>
    <t>Artículos 5, 6, 7 y 10 del Acuerdo SUGEF 5-04.</t>
  </si>
  <si>
    <t>LÍDER: Mauricio Meza Ramírez - Oficial de simplificación de trámites (mmeza@sugef.fi.cr)</t>
  </si>
  <si>
    <t xml:space="preserve">DESCRIPCIÓN DE LA REFORMA: Revisar el proceso de gestión del trámite de grupo de interés económico  a fin de simplificarlo  mediante la reducción de pasos y su semi-automatización. </t>
  </si>
  <si>
    <r>
      <t>PRÓXIMOS PASOS:  Inicio del proyecto, análisis del  trámite</t>
    </r>
    <r>
      <rPr>
        <b/>
        <i/>
        <sz val="10"/>
        <color theme="4"/>
        <rFont val="Cambria"/>
        <family val="1"/>
        <scheme val="major"/>
      </rPr>
      <t xml:space="preserve"> "Asignar el código de identificación a los Grupos de interés económico"</t>
    </r>
    <r>
      <rPr>
        <b/>
        <sz val="10"/>
        <color theme="4"/>
        <rFont val="Cambria"/>
        <family val="1"/>
        <scheme val="major"/>
      </rPr>
      <t>.</t>
    </r>
  </si>
  <si>
    <t>REQUERIMIENTO EN RECURSOS:  Personal de la SUGEF asignado al proyecto de simplificación de trámites, según la dedicación requerida,  y los recursos tecnológicos.</t>
  </si>
  <si>
    <t>Mauricio Meza Ramírez, Oficial de simplificación de trámites
mmeza@sugef.fi.cr</t>
  </si>
  <si>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</si>
  <si>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</si>
  <si>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Ana Lorena Villegas, Gabriela Amador, Luis Álvarez, Johnny Castro.</t>
  </si>
  <si>
    <t>Mauricio Meza, Javier Cascante</t>
  </si>
  <si>
    <t>COSEPRO</t>
  </si>
  <si>
    <t xml:space="preserve">Revisar el proceso de gestión del trámite de grupo de interés económico  a fin de simplificarlo  mediante la reducción de pasos y su semi-automatización. </t>
  </si>
  <si>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</si>
  <si>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De acuerdo con lo programado (   x  )</t>
  </si>
  <si>
    <t>Equipo responsable</t>
  </si>
  <si>
    <t>Envío para  revisión y/o aprobación de la propuesta de simplificación del trámite de Grupo de Interés Económico.</t>
  </si>
  <si>
    <t>Iteraciones</t>
  </si>
  <si>
    <t>Documentación del proyecto</t>
  </si>
  <si>
    <t>Plan de comunicación</t>
  </si>
  <si>
    <t xml:space="preserve">Capacitación a las entidades </t>
  </si>
  <si>
    <t>Pruebas de aceptación</t>
  </si>
  <si>
    <t>Liberación del servicio</t>
  </si>
  <si>
    <t>Reforma al Reglamento SUGEF 5-04</t>
  </si>
  <si>
    <t>Capacitación a los funcionarios.</t>
  </si>
  <si>
    <t>Guías y ayuda en línea</t>
  </si>
  <si>
    <t>Cambios en procedimientos</t>
  </si>
  <si>
    <t>Ana Lorena Villegas, Gabriela Amador, Luis Álvarez, Johnny Castro, Javier Vega.</t>
  </si>
  <si>
    <t>A la fecha de corte se ha cumplido con todas las actividades programadas. Sin embargo, la implementación de este trámite estará completada en el mes Setiembre del año 2017, según se informó al MEIC en el oficio SGF 229-2016.</t>
  </si>
  <si>
    <t>Se espera iniciar con el proceso de implementación de este trámite apartir del mes de Abril del 2017.</t>
  </si>
  <si>
    <r>
      <t xml:space="preserve">Se cuenta con: 
1. El documento de visión del proyecto
2. El flujograma del proceso actual de gestión del trámite
3. El flujograma del proceso propuesto de gestión del trámite
4. El piloto de la propuesta de mejora revisado y aprobado por el Oficial de simplificación de trámites y el Superintendente
5. La documentación del proyecto según los procedimientos respectivos
6. La aprobación del proyecto integral por parte de COSEPRO.  El día 29 de abril del 2016  COSEPRO  ratificó el proyecto de simplificación de trámites como parte de los proyectos estratégicos de SUGEF.
</t>
    </r>
    <r>
      <rPr>
        <sz val="12"/>
        <rFont val="Calibri"/>
        <family val="2"/>
        <scheme val="minor"/>
      </rPr>
      <t xml:space="preserve"> 7. La línea de tiempo definida para la implementación del servicio de conformación de grupos de interés económico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</si>
</sst>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0"/>
      <color theme="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b/>
      <sz val="10"/>
      <name val="Cambria"/>
      <family val="1"/>
    </font>
    <font>
      <sz val="10"/>
      <name val="Cambria"/>
      <family val="1"/>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4" fillId="0" borderId="0" applyNumberFormat="0" applyFill="0" applyBorder="0" applyAlignment="0" applyProtection="0"/>
    <xf numFmtId="9" fontId="49" fillId="0" borderId="0" applyFont="0" applyFill="0" applyBorder="0" applyAlignment="0" applyProtection="0"/>
  </cellStyleXfs>
  <cellXfs count="192">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0" fillId="0" borderId="0" xfId="3" applyFont="1" applyAlignment="1" applyProtection="1">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3" fillId="0" borderId="0" xfId="6" applyFont="1" applyProtection="1">
      <alignment horizontal="left"/>
      <protection locked="0"/>
    </xf>
    <xf numFmtId="0" fontId="34" fillId="0" borderId="0" xfId="2" applyFont="1" applyProtection="1">
      <alignment vertical="center"/>
      <protection locked="0"/>
    </xf>
    <xf numFmtId="9" fontId="36"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23" fillId="0" borderId="0" xfId="2" applyFont="1" applyProtection="1">
      <alignment vertical="center"/>
      <protection locked="0"/>
    </xf>
    <xf numFmtId="9" fontId="37" fillId="0" borderId="0" xfId="7" applyNumberFormat="1" applyFont="1" applyProtection="1">
      <alignment horizontal="center"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164" fontId="41" fillId="0" borderId="0" xfId="2" applyNumberFormat="1" applyFont="1" applyFill="1" applyAlignment="1" applyProtection="1">
      <alignment horizontal="center" vertical="center"/>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2" applyFont="1" applyFill="1" applyProtection="1">
      <alignment vertical="center"/>
      <protection locked="0"/>
    </xf>
    <xf numFmtId="0" fontId="40"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2" fillId="0" borderId="29" xfId="0" applyFont="1" applyBorder="1" applyAlignment="1">
      <alignment vertical="center" wrapText="1"/>
    </xf>
    <xf numFmtId="0" fontId="43" fillId="8" borderId="30" xfId="0" applyFont="1" applyFill="1" applyBorder="1" applyAlignment="1">
      <alignment vertical="center" wrapText="1"/>
    </xf>
    <xf numFmtId="0" fontId="44" fillId="0" borderId="29" xfId="12" applyBorder="1" applyAlignment="1">
      <alignment vertical="center" wrapText="1"/>
    </xf>
    <xf numFmtId="0" fontId="42" fillId="0" borderId="31" xfId="0" applyFont="1" applyFill="1" applyBorder="1" applyAlignment="1">
      <alignment horizontal="justify" vertical="center" wrapText="1"/>
    </xf>
    <xf numFmtId="0" fontId="42" fillId="0" borderId="31" xfId="0" applyFont="1" applyBorder="1" applyAlignment="1">
      <alignment horizontal="justify" vertical="center" wrapText="1"/>
    </xf>
    <xf numFmtId="0" fontId="46" fillId="0" borderId="31" xfId="0" applyFont="1" applyFill="1" applyBorder="1" applyAlignment="1">
      <alignment horizontal="justify" vertical="center" wrapText="1"/>
    </xf>
    <xf numFmtId="0" fontId="42" fillId="0" borderId="32" xfId="0" applyFont="1" applyBorder="1" applyAlignment="1">
      <alignment horizontal="justify" vertical="top" wrapText="1"/>
    </xf>
    <xf numFmtId="0" fontId="43" fillId="0" borderId="33" xfId="0" applyFont="1" applyBorder="1" applyAlignment="1">
      <alignment horizontal="justify" vertical="center" wrapText="1"/>
    </xf>
    <xf numFmtId="0" fontId="43" fillId="8" borderId="29" xfId="0" applyFont="1" applyFill="1" applyBorder="1" applyAlignment="1">
      <alignment horizontal="center" vertical="center" wrapText="1"/>
    </xf>
    <xf numFmtId="0" fontId="46" fillId="8" borderId="30" xfId="0" applyFont="1" applyFill="1" applyBorder="1" applyAlignment="1">
      <alignment horizontal="center" vertical="center" wrapText="1"/>
    </xf>
    <xf numFmtId="0" fontId="42" fillId="0" borderId="29" xfId="0" applyFont="1" applyBorder="1" applyAlignment="1">
      <alignment horizontal="justify" vertical="center" wrapText="1"/>
    </xf>
    <xf numFmtId="0" fontId="46" fillId="8" borderId="30" xfId="0" applyFont="1" applyFill="1" applyBorder="1" applyAlignment="1">
      <alignment vertical="center" wrapText="1"/>
    </xf>
    <xf numFmtId="164" fontId="41" fillId="2" borderId="0" xfId="2" applyNumberFormat="1" applyFont="1" applyFill="1" applyAlignment="1" applyProtection="1">
      <alignment horizontal="center" vertical="center"/>
    </xf>
    <xf numFmtId="0" fontId="47" fillId="0" borderId="29" xfId="0" applyFont="1" applyBorder="1" applyAlignment="1">
      <alignment horizontal="justify" vertical="center" wrapText="1"/>
    </xf>
    <xf numFmtId="0" fontId="32" fillId="0" borderId="14" xfId="0" applyFont="1" applyBorder="1" applyAlignment="1">
      <alignment horizontal="justify" vertical="center" wrapText="1"/>
    </xf>
    <xf numFmtId="0" fontId="34" fillId="9" borderId="0" xfId="6" applyFont="1" applyFill="1" applyAlignment="1" applyProtection="1">
      <alignment horizontal="left" vertical="center" wrapText="1"/>
      <protection locked="0"/>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9" fontId="36" fillId="9" borderId="0" xfId="7" applyNumberFormat="1" applyFont="1" applyFill="1" applyAlignment="1" applyProtection="1">
      <alignment horizontal="center" vertical="center"/>
      <protection locked="0"/>
    </xf>
    <xf numFmtId="164" fontId="50" fillId="9" borderId="0" xfId="2" applyNumberFormat="1" applyFont="1" applyFill="1" applyAlignment="1" applyProtection="1">
      <alignment horizontal="center" vertical="center"/>
    </xf>
    <xf numFmtId="164" fontId="51" fillId="0" borderId="0" xfId="2" applyNumberFormat="1" applyFont="1" applyFill="1" applyAlignment="1" applyProtection="1">
      <alignment horizontal="center" vertical="center"/>
    </xf>
    <xf numFmtId="9" fontId="51" fillId="0" borderId="0" xfId="7" applyNumberFormat="1" applyFont="1" applyAlignment="1" applyProtection="1">
      <alignment horizontal="center"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164" fontId="35" fillId="9" borderId="0" xfId="2" applyNumberFormat="1" applyFont="1" applyFill="1" applyAlignment="1" applyProtection="1">
      <alignment horizontal="center" vertical="center"/>
    </xf>
    <xf numFmtId="0" fontId="33"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50" fillId="9" borderId="9" xfId="13" applyFont="1" applyFill="1" applyBorder="1" applyAlignment="1" applyProtection="1">
      <alignment horizontal="center" vertical="center"/>
    </xf>
    <xf numFmtId="14" fontId="32" fillId="0" borderId="18" xfId="0" applyNumberFormat="1" applyFont="1" applyBorder="1" applyAlignment="1">
      <alignment horizontal="justify" vertical="center"/>
    </xf>
    <xf numFmtId="14" fontId="32" fillId="0" borderId="14" xfId="0" applyNumberFormat="1" applyFont="1" applyBorder="1" applyAlignment="1">
      <alignment horizontal="justify" vertical="center"/>
    </xf>
    <xf numFmtId="9" fontId="32" fillId="0" borderId="15"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0" fontId="43" fillId="7" borderId="28" xfId="0" applyFont="1" applyFill="1" applyBorder="1" applyAlignment="1">
      <alignment horizontal="center" vertical="center" wrapText="1"/>
    </xf>
    <xf numFmtId="0" fontId="43" fillId="7" borderId="27" xfId="0" applyFont="1" applyFill="1" applyBorder="1" applyAlignment="1">
      <alignment horizontal="center" vertical="center" wrapText="1"/>
    </xf>
    <xf numFmtId="0" fontId="42" fillId="0" borderId="22" xfId="0" applyFont="1" applyBorder="1" applyAlignment="1">
      <alignment horizontal="justify" vertical="center" wrapText="1"/>
    </xf>
    <xf numFmtId="0" fontId="42" fillId="0" borderId="24" xfId="0" applyFont="1" applyBorder="1" applyAlignment="1">
      <alignment horizontal="justify" vertical="center" wrapText="1"/>
    </xf>
    <xf numFmtId="0" fontId="42" fillId="7" borderId="28" xfId="0" applyFont="1" applyFill="1" applyBorder="1" applyAlignment="1">
      <alignment vertical="top" wrapText="1"/>
    </xf>
    <xf numFmtId="0" fontId="42" fillId="7" borderId="27" xfId="0" applyFont="1" applyFill="1" applyBorder="1" applyAlignment="1">
      <alignment vertical="top" wrapText="1"/>
    </xf>
    <xf numFmtId="0" fontId="43" fillId="8" borderId="28" xfId="0" applyFont="1" applyFill="1" applyBorder="1" applyAlignment="1">
      <alignment horizontal="center" vertical="center" wrapText="1"/>
    </xf>
    <xf numFmtId="0" fontId="43" fillId="8" borderId="2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15" fillId="2" borderId="0" xfId="0" applyFont="1" applyFill="1" applyBorder="1" applyAlignment="1">
      <alignment horizontal="center" vertical="center"/>
    </xf>
    <xf numFmtId="0" fontId="16" fillId="5" borderId="14"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20" fillId="0" borderId="0" xfId="3" applyFont="1" applyAlignment="1" applyProtection="1">
      <alignment horizontal="center"/>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2" fillId="2" borderId="16" xfId="11" applyFont="1" applyFill="1" applyBorder="1" applyAlignment="1">
      <alignment horizontal="left" vertical="center" wrapText="1"/>
    </xf>
    <xf numFmtId="0" fontId="52"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xf numFmtId="0" fontId="53" fillId="2" borderId="19" xfId="11" applyFont="1" applyFill="1" applyBorder="1" applyAlignment="1">
      <alignment horizontal="center" vertical="center"/>
    </xf>
    <xf numFmtId="0" fontId="53" fillId="2" borderId="20" xfId="11" applyFont="1" applyFill="1" applyBorder="1" applyAlignment="1">
      <alignment horizontal="center" vertical="center"/>
    </xf>
    <xf numFmtId="0" fontId="53" fillId="2" borderId="21" xfId="11" applyFont="1" applyFill="1" applyBorder="1" applyAlignment="1">
      <alignment horizontal="center" vertical="center"/>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parte'!$G$9:$G$34</c:f>
              <c:numCache>
                <c:formatCode>m/d/yyyy</c:formatCode>
                <c:ptCount val="26"/>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42842</c:v>
                </c:pt>
                <c:pt idx="24">
                  <c:v>42842</c:v>
                </c:pt>
                <c:pt idx="25">
                  <c:v>42919</c:v>
                </c:pt>
              </c:numCache>
            </c:numRef>
          </c:val>
        </c:ser>
        <c:ser>
          <c:idx val="1"/>
          <c:order val="1"/>
          <c:tx>
            <c:strRef>
              <c:f>'II parte'!$I$7</c:f>
              <c:strCache>
                <c:ptCount val="1"/>
                <c:pt idx="0">
                  <c:v>DURACIÓN</c:v>
                </c:pt>
              </c:strCache>
            </c:strRef>
          </c:tx>
          <c:invertIfNegative val="0"/>
          <c:val>
            <c:numRef>
              <c:f>'II parte'!$I$9:$I$34</c:f>
              <c:numCache>
                <c:formatCode>0.0</c:formatCode>
                <c:ptCount val="26"/>
                <c:pt idx="0">
                  <c:v>613</c:v>
                </c:pt>
                <c:pt idx="1">
                  <c:v>2</c:v>
                </c:pt>
                <c:pt idx="2">
                  <c:v>1</c:v>
                </c:pt>
                <c:pt idx="3">
                  <c:v>1</c:v>
                </c:pt>
                <c:pt idx="4">
                  <c:v>16.666666666666668</c:v>
                </c:pt>
                <c:pt idx="5">
                  <c:v>1</c:v>
                </c:pt>
                <c:pt idx="6">
                  <c:v>2</c:v>
                </c:pt>
                <c:pt idx="7">
                  <c:v>2</c:v>
                </c:pt>
                <c:pt idx="8">
                  <c:v>1</c:v>
                </c:pt>
                <c:pt idx="9">
                  <c:v>6</c:v>
                </c:pt>
                <c:pt idx="10">
                  <c:v>1</c:v>
                </c:pt>
                <c:pt idx="11">
                  <c:v>1</c:v>
                </c:pt>
                <c:pt idx="12">
                  <c:v>3</c:v>
                </c:pt>
                <c:pt idx="13">
                  <c:v>1</c:v>
                </c:pt>
                <c:pt idx="14">
                  <c:v>1</c:v>
                </c:pt>
                <c:pt idx="15">
                  <c:v>2</c:v>
                </c:pt>
                <c:pt idx="16">
                  <c:v>92</c:v>
                </c:pt>
                <c:pt idx="17">
                  <c:v>2</c:v>
                </c:pt>
                <c:pt idx="18">
                  <c:v>1</c:v>
                </c:pt>
                <c:pt idx="19">
                  <c:v>5</c:v>
                </c:pt>
                <c:pt idx="20">
                  <c:v>3</c:v>
                </c:pt>
                <c:pt idx="21">
                  <c:v>7</c:v>
                </c:pt>
                <c:pt idx="22">
                  <c:v>19</c:v>
                </c:pt>
                <c:pt idx="23">
                  <c:v>165</c:v>
                </c:pt>
                <c:pt idx="24">
                  <c:v>5</c:v>
                </c:pt>
                <c:pt idx="25">
                  <c:v>145</c:v>
                </c:pt>
              </c:numCache>
            </c:numRef>
          </c:val>
        </c:ser>
        <c:dLbls>
          <c:showLegendKey val="0"/>
          <c:showVal val="0"/>
          <c:showCatName val="0"/>
          <c:showSerName val="0"/>
          <c:showPercent val="0"/>
          <c:showBubbleSize val="0"/>
        </c:dLbls>
        <c:gapWidth val="51"/>
        <c:overlap val="100"/>
        <c:axId val="469529240"/>
        <c:axId val="469529632"/>
      </c:barChart>
      <c:catAx>
        <c:axId val="469529240"/>
        <c:scaling>
          <c:orientation val="maxMin"/>
        </c:scaling>
        <c:delete val="0"/>
        <c:axPos val="l"/>
        <c:majorTickMark val="out"/>
        <c:minorTickMark val="none"/>
        <c:tickLblPos val="nextTo"/>
        <c:crossAx val="469529632"/>
        <c:crosses val="autoZero"/>
        <c:auto val="1"/>
        <c:lblAlgn val="ctr"/>
        <c:lblOffset val="100"/>
        <c:noMultiLvlLbl val="0"/>
      </c:catAx>
      <c:valAx>
        <c:axId val="469529632"/>
        <c:scaling>
          <c:orientation val="minMax"/>
          <c:max val="42850"/>
          <c:min val="42394"/>
        </c:scaling>
        <c:delete val="0"/>
        <c:axPos val="t"/>
        <c:majorGridlines/>
        <c:numFmt formatCode="dd/mm" sourceLinked="0"/>
        <c:majorTickMark val="out"/>
        <c:minorTickMark val="none"/>
        <c:tickLblPos val="nextTo"/>
        <c:crossAx val="469529240"/>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42</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zoomScaleNormal="100" workbookViewId="0">
      <selection activeCell="C11" sqref="C11"/>
    </sheetView>
  </sheetViews>
  <sheetFormatPr baseColWidth="10" defaultColWidth="11.44140625" defaultRowHeight="13.2"/>
  <cols>
    <col min="1" max="1" width="11.44140625" style="91"/>
    <col min="2" max="2" width="50.6640625" style="91" customWidth="1"/>
    <col min="3" max="3" width="100.6640625" style="91" customWidth="1"/>
    <col min="4" max="16384" width="11.44140625" style="91"/>
  </cols>
  <sheetData>
    <row r="1" spans="2:3" ht="13.8" thickBot="1"/>
    <row r="2" spans="2:3" ht="33" customHeight="1" thickBot="1">
      <c r="B2" s="130" t="s">
        <v>76</v>
      </c>
      <c r="C2" s="131"/>
    </row>
    <row r="3" spans="2:3" ht="38.25" customHeight="1" thickBot="1">
      <c r="B3" s="93" t="s">
        <v>75</v>
      </c>
      <c r="C3" s="102" t="s">
        <v>92</v>
      </c>
    </row>
    <row r="4" spans="2:3" ht="14.4" thickBot="1">
      <c r="B4" s="93" t="s">
        <v>74</v>
      </c>
      <c r="C4" s="102" t="s">
        <v>77</v>
      </c>
    </row>
    <row r="5" spans="2:3" ht="14.4" thickBot="1">
      <c r="B5" s="93" t="s">
        <v>73</v>
      </c>
      <c r="C5" s="102" t="s">
        <v>78</v>
      </c>
    </row>
    <row r="6" spans="2:3" ht="115.2" customHeight="1" thickBot="1">
      <c r="B6" s="93" t="s">
        <v>72</v>
      </c>
      <c r="C6" s="105" t="s">
        <v>95</v>
      </c>
    </row>
    <row r="7" spans="2:3" ht="28.2" thickBot="1">
      <c r="B7" s="103" t="s">
        <v>71</v>
      </c>
      <c r="C7" s="105" t="s">
        <v>93</v>
      </c>
    </row>
    <row r="8" spans="2:3" ht="14.4" thickBot="1">
      <c r="B8" s="101" t="s">
        <v>70</v>
      </c>
      <c r="C8" s="100" t="s">
        <v>69</v>
      </c>
    </row>
    <row r="9" spans="2:3" ht="178.5" customHeight="1" thickBot="1">
      <c r="B9" s="99" t="s">
        <v>68</v>
      </c>
      <c r="C9" s="98" t="s">
        <v>96</v>
      </c>
    </row>
    <row r="10" spans="2:3" ht="28.2" thickBot="1">
      <c r="B10" s="97" t="s">
        <v>79</v>
      </c>
      <c r="C10" s="95"/>
    </row>
    <row r="11" spans="2:3" ht="138.6" thickBot="1">
      <c r="B11" s="96" t="s">
        <v>88</v>
      </c>
      <c r="C11" s="95" t="s">
        <v>97</v>
      </c>
    </row>
    <row r="12" spans="2:3" ht="62.25" customHeight="1" thickBot="1">
      <c r="B12" s="132" t="s">
        <v>67</v>
      </c>
      <c r="C12" s="133"/>
    </row>
    <row r="13" spans="2:3" ht="14.4" thickBot="1">
      <c r="B13" s="93" t="s">
        <v>66</v>
      </c>
      <c r="C13" s="92" t="s">
        <v>80</v>
      </c>
    </row>
    <row r="14" spans="2:3" ht="14.4" thickBot="1">
      <c r="B14" s="93" t="s">
        <v>65</v>
      </c>
      <c r="C14" s="92" t="s">
        <v>81</v>
      </c>
    </row>
    <row r="15" spans="2:3" ht="20.25" customHeight="1" thickBot="1">
      <c r="B15" s="93" t="s">
        <v>64</v>
      </c>
      <c r="C15" s="92" t="s">
        <v>82</v>
      </c>
    </row>
    <row r="16" spans="2:3" ht="35.25" customHeight="1" thickBot="1">
      <c r="B16" s="93" t="s">
        <v>63</v>
      </c>
      <c r="C16" s="92" t="s">
        <v>83</v>
      </c>
    </row>
    <row r="17" spans="2:3" ht="14.4" thickBot="1">
      <c r="B17" s="136" t="s">
        <v>62</v>
      </c>
      <c r="C17" s="137"/>
    </row>
    <row r="18" spans="2:3" ht="14.4" thickBot="1">
      <c r="B18" s="93" t="s">
        <v>61</v>
      </c>
      <c r="C18" s="92" t="s">
        <v>84</v>
      </c>
    </row>
    <row r="19" spans="2:3" ht="14.4" thickBot="1">
      <c r="B19" s="93" t="s">
        <v>60</v>
      </c>
      <c r="C19" s="92" t="s">
        <v>85</v>
      </c>
    </row>
    <row r="20" spans="2:3" ht="14.4" thickBot="1">
      <c r="B20" s="93" t="s">
        <v>59</v>
      </c>
      <c r="C20" s="94" t="s">
        <v>58</v>
      </c>
    </row>
    <row r="21" spans="2:3" ht="14.4" thickBot="1">
      <c r="B21" s="93" t="s">
        <v>57</v>
      </c>
      <c r="C21" s="92" t="s">
        <v>86</v>
      </c>
    </row>
    <row r="22" spans="2:3" ht="14.4" thickBot="1">
      <c r="B22" s="93" t="s">
        <v>56</v>
      </c>
      <c r="C22" s="92" t="s">
        <v>87</v>
      </c>
    </row>
    <row r="23" spans="2:3" ht="49.5" customHeight="1" thickBot="1">
      <c r="B23" s="134" t="s">
        <v>55</v>
      </c>
      <c r="C23" s="135"/>
    </row>
  </sheetData>
  <mergeCells count="4">
    <mergeCell ref="B2:C2"/>
    <mergeCell ref="B12:C12"/>
    <mergeCell ref="B23:C23"/>
    <mergeCell ref="B17:C17"/>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4" zoomScale="140" zoomScaleNormal="140" workbookViewId="0">
      <selection activeCell="B22" sqref="B22:J23"/>
    </sheetView>
  </sheetViews>
  <sheetFormatPr baseColWidth="10" defaultColWidth="0" defaultRowHeight="13.2" zeroHeight="1"/>
  <cols>
    <col min="1" max="1" width="3" style="11" customWidth="1"/>
    <col min="2" max="3" width="11.44140625" style="11" customWidth="1"/>
    <col min="4" max="4" width="12.109375" style="11" bestFit="1" customWidth="1"/>
    <col min="5" max="5" width="10.44140625" style="11" bestFit="1" customWidth="1"/>
    <col min="6" max="6" width="9.109375" style="11" customWidth="1"/>
    <col min="7" max="10" width="11.44140625" style="11" customWidth="1"/>
    <col min="11" max="11" width="3.88671875" style="11" customWidth="1"/>
    <col min="12" max="12" width="0" style="11" hidden="1" customWidth="1"/>
    <col min="13" max="16384" width="11.5546875" style="11" hidden="1"/>
  </cols>
  <sheetData>
    <row r="1" spans="2:12"/>
    <row r="2" spans="2:12" ht="25.5" customHeight="1">
      <c r="B2" s="139" t="s">
        <v>0</v>
      </c>
      <c r="C2" s="139"/>
      <c r="D2" s="139"/>
      <c r="E2" s="139"/>
      <c r="F2" s="139"/>
      <c r="G2" s="139"/>
      <c r="H2" s="139"/>
      <c r="I2" s="139"/>
      <c r="J2" s="139"/>
    </row>
    <row r="3" spans="2:12">
      <c r="B3" s="142"/>
      <c r="C3" s="142"/>
      <c r="D3" s="142"/>
      <c r="E3" s="142"/>
      <c r="F3" s="142"/>
      <c r="G3" s="142"/>
      <c r="H3" s="142"/>
      <c r="I3" s="142"/>
      <c r="J3" s="142"/>
    </row>
    <row r="4" spans="2:12" ht="50.1" customHeight="1">
      <c r="B4" s="140" t="s">
        <v>94</v>
      </c>
      <c r="C4" s="140"/>
      <c r="D4" s="140"/>
      <c r="E4" s="140"/>
      <c r="F4" s="140"/>
      <c r="G4" s="140"/>
      <c r="H4" s="140"/>
      <c r="I4" s="140"/>
      <c r="J4" s="140"/>
    </row>
    <row r="5" spans="2:12" ht="50.1" customHeight="1">
      <c r="B5" s="140"/>
      <c r="C5" s="140"/>
      <c r="D5" s="140"/>
      <c r="E5" s="140"/>
      <c r="F5" s="140"/>
      <c r="G5" s="140"/>
      <c r="H5" s="140"/>
      <c r="I5" s="140"/>
      <c r="J5" s="140"/>
    </row>
    <row r="6" spans="2:12">
      <c r="B6" s="138"/>
      <c r="C6" s="138"/>
      <c r="D6" s="138"/>
      <c r="E6" s="138"/>
      <c r="F6" s="138"/>
      <c r="G6" s="138"/>
      <c r="H6" s="138"/>
      <c r="I6" s="138"/>
      <c r="J6" s="138"/>
    </row>
    <row r="7" spans="2:12" ht="19.95" customHeight="1">
      <c r="B7" s="141" t="s">
        <v>99</v>
      </c>
      <c r="C7" s="141"/>
      <c r="D7" s="141"/>
      <c r="E7" s="141"/>
      <c r="F7" s="141"/>
      <c r="G7" s="141"/>
      <c r="H7" s="141"/>
      <c r="I7" s="141"/>
      <c r="J7" s="141"/>
    </row>
    <row r="8" spans="2:12" ht="19.95" customHeight="1">
      <c r="B8" s="141"/>
      <c r="C8" s="141"/>
      <c r="D8" s="141"/>
      <c r="E8" s="141"/>
      <c r="F8" s="141"/>
      <c r="G8" s="141"/>
      <c r="H8" s="141"/>
      <c r="I8" s="141"/>
      <c r="J8" s="141"/>
    </row>
    <row r="9" spans="2:12" ht="19.95" customHeight="1">
      <c r="B9" s="141"/>
      <c r="C9" s="141"/>
      <c r="D9" s="141"/>
      <c r="E9" s="141"/>
      <c r="F9" s="141"/>
      <c r="G9" s="141"/>
      <c r="H9" s="141"/>
      <c r="I9" s="141"/>
      <c r="J9" s="141"/>
      <c r="L9" s="12"/>
    </row>
    <row r="10" spans="2:12" ht="19.95" customHeight="1">
      <c r="B10" s="141"/>
      <c r="C10" s="141"/>
      <c r="D10" s="141"/>
      <c r="E10" s="141"/>
      <c r="F10" s="141"/>
      <c r="G10" s="141"/>
      <c r="H10" s="141"/>
      <c r="I10" s="141"/>
      <c r="J10" s="141"/>
    </row>
    <row r="11" spans="2:12">
      <c r="B11" s="138"/>
      <c r="C11" s="138"/>
      <c r="D11" s="138"/>
      <c r="E11" s="138"/>
      <c r="F11" s="138"/>
      <c r="G11" s="138"/>
      <c r="H11" s="138"/>
      <c r="I11" s="138"/>
      <c r="J11" s="138"/>
    </row>
    <row r="12" spans="2:12" ht="12.75" customHeight="1">
      <c r="B12" s="143" t="s">
        <v>103</v>
      </c>
      <c r="C12" s="143"/>
      <c r="D12" s="143"/>
      <c r="E12" s="143"/>
      <c r="F12" s="143"/>
      <c r="G12" s="143"/>
      <c r="H12" s="143"/>
      <c r="I12" s="143"/>
      <c r="J12" s="143"/>
    </row>
    <row r="13" spans="2:12" ht="116.25" customHeight="1">
      <c r="B13" s="143"/>
      <c r="C13" s="143"/>
      <c r="D13" s="143"/>
      <c r="E13" s="143"/>
      <c r="F13" s="143"/>
      <c r="G13" s="143"/>
      <c r="H13" s="143"/>
      <c r="I13" s="143"/>
      <c r="J13" s="143"/>
      <c r="L13" s="13"/>
    </row>
    <row r="14" spans="2:12">
      <c r="B14" s="138"/>
      <c r="C14" s="138"/>
      <c r="D14" s="138"/>
      <c r="E14" s="138"/>
      <c r="F14" s="138"/>
      <c r="G14" s="138"/>
      <c r="H14" s="138"/>
      <c r="I14" s="138"/>
      <c r="J14" s="138"/>
    </row>
    <row r="15" spans="2:12" ht="13.5" customHeight="1">
      <c r="B15" s="161" t="s">
        <v>23</v>
      </c>
      <c r="C15" s="161"/>
      <c r="D15" s="161"/>
      <c r="E15" s="161"/>
      <c r="F15" s="138"/>
      <c r="G15" s="156" t="s">
        <v>1</v>
      </c>
      <c r="H15" s="157"/>
      <c r="I15" s="157"/>
      <c r="J15" s="158"/>
    </row>
    <row r="16" spans="2:12" ht="65.099999999999994" customHeight="1">
      <c r="B16" s="159" t="s">
        <v>5</v>
      </c>
      <c r="C16" s="159"/>
      <c r="D16" s="89" t="s">
        <v>6</v>
      </c>
      <c r="E16" s="14" t="s">
        <v>7</v>
      </c>
      <c r="F16" s="138"/>
      <c r="G16" s="144" t="s">
        <v>104</v>
      </c>
      <c r="H16" s="145"/>
      <c r="I16" s="145"/>
      <c r="J16" s="146"/>
      <c r="L16" s="15"/>
    </row>
    <row r="17" spans="2:12" ht="65.099999999999994" customHeight="1">
      <c r="B17" s="160">
        <f>+'II parte'!G9</f>
        <v>42394</v>
      </c>
      <c r="C17" s="160"/>
      <c r="D17" s="90">
        <f>+'II parte'!H34</f>
        <v>42923</v>
      </c>
      <c r="E17" s="16">
        <f>+D17-B17</f>
        <v>529</v>
      </c>
      <c r="F17" s="138"/>
      <c r="G17" s="147"/>
      <c r="H17" s="148"/>
      <c r="I17" s="148"/>
      <c r="J17" s="149"/>
      <c r="L17" s="15"/>
    </row>
    <row r="18" spans="2:12">
      <c r="B18" s="138"/>
      <c r="C18" s="138"/>
      <c r="D18" s="138"/>
      <c r="E18" s="138"/>
      <c r="F18" s="138"/>
      <c r="G18" s="138"/>
      <c r="H18" s="138"/>
      <c r="I18" s="138"/>
      <c r="J18" s="138"/>
    </row>
    <row r="19" spans="2:12">
      <c r="B19" s="144" t="s">
        <v>98</v>
      </c>
      <c r="C19" s="145"/>
      <c r="D19" s="145"/>
      <c r="E19" s="145"/>
      <c r="F19" s="145"/>
      <c r="G19" s="145"/>
      <c r="H19" s="145"/>
      <c r="I19" s="145"/>
      <c r="J19" s="146"/>
    </row>
    <row r="20" spans="2:12" ht="17.399999999999999">
      <c r="B20" s="147"/>
      <c r="C20" s="148"/>
      <c r="D20" s="148"/>
      <c r="E20" s="148"/>
      <c r="F20" s="148"/>
      <c r="G20" s="148"/>
      <c r="H20" s="148"/>
      <c r="I20" s="148"/>
      <c r="J20" s="149"/>
      <c r="L20" s="15"/>
    </row>
    <row r="21" spans="2:12">
      <c r="B21" s="138"/>
      <c r="C21" s="138"/>
      <c r="D21" s="138"/>
      <c r="E21" s="138"/>
      <c r="F21" s="138"/>
      <c r="G21" s="138"/>
      <c r="H21" s="138"/>
      <c r="I21" s="138"/>
      <c r="J21" s="138"/>
    </row>
    <row r="22" spans="2:12" ht="35.1" customHeight="1">
      <c r="B22" s="150" t="s">
        <v>89</v>
      </c>
      <c r="C22" s="151"/>
      <c r="D22" s="151"/>
      <c r="E22" s="151"/>
      <c r="F22" s="151"/>
      <c r="G22" s="151"/>
      <c r="H22" s="151"/>
      <c r="I22" s="151"/>
      <c r="J22" s="152"/>
    </row>
    <row r="23" spans="2:12" ht="35.1" customHeight="1">
      <c r="B23" s="153"/>
      <c r="C23" s="154"/>
      <c r="D23" s="154"/>
      <c r="E23" s="154"/>
      <c r="F23" s="154"/>
      <c r="G23" s="154"/>
      <c r="H23" s="154"/>
      <c r="I23" s="154"/>
      <c r="J23" s="155"/>
      <c r="L23" s="15"/>
    </row>
    <row r="24" spans="2:12">
      <c r="B24" s="138"/>
      <c r="C24" s="138"/>
      <c r="D24" s="138"/>
      <c r="E24" s="138"/>
      <c r="F24" s="138"/>
      <c r="G24" s="138"/>
      <c r="H24" s="138"/>
      <c r="I24" s="138"/>
      <c r="J24" s="138"/>
    </row>
    <row r="25" spans="2:12" ht="17.399999999999999">
      <c r="B25" s="150" t="s">
        <v>100</v>
      </c>
      <c r="C25" s="151"/>
      <c r="D25" s="151"/>
      <c r="E25" s="151"/>
      <c r="F25" s="151"/>
      <c r="G25" s="151"/>
      <c r="H25" s="151"/>
      <c r="I25" s="151"/>
      <c r="J25" s="152"/>
      <c r="L25" s="15"/>
    </row>
    <row r="26" spans="2:12" ht="23.4" customHeight="1">
      <c r="B26" s="153"/>
      <c r="C26" s="154"/>
      <c r="D26" s="154"/>
      <c r="E26" s="154"/>
      <c r="F26" s="154"/>
      <c r="G26" s="154"/>
      <c r="H26" s="154"/>
      <c r="I26" s="154"/>
      <c r="J26" s="155"/>
    </row>
    <row r="27" spans="2:12">
      <c r="B27" s="138"/>
      <c r="C27" s="138"/>
      <c r="D27" s="138"/>
      <c r="E27" s="138"/>
      <c r="F27" s="138"/>
      <c r="G27" s="138"/>
      <c r="H27" s="138"/>
      <c r="I27" s="138"/>
      <c r="J27" s="138"/>
    </row>
    <row r="28" spans="2:12" ht="19.5" customHeight="1">
      <c r="B28" s="144" t="s">
        <v>101</v>
      </c>
      <c r="C28" s="145"/>
      <c r="D28" s="145"/>
      <c r="E28" s="145"/>
      <c r="F28" s="145"/>
      <c r="G28" s="145"/>
      <c r="H28" s="145"/>
      <c r="I28" s="145"/>
      <c r="J28" s="146"/>
    </row>
    <row r="29" spans="2:12" ht="16.5" customHeight="1">
      <c r="B29" s="147"/>
      <c r="C29" s="148"/>
      <c r="D29" s="148"/>
      <c r="E29" s="148"/>
      <c r="F29" s="148"/>
      <c r="G29" s="148"/>
      <c r="H29" s="148"/>
      <c r="I29" s="148"/>
      <c r="J29" s="149"/>
    </row>
    <row r="30" spans="2:12">
      <c r="B30" s="142"/>
      <c r="C30" s="142"/>
      <c r="D30" s="142"/>
      <c r="E30" s="142"/>
      <c r="F30" s="142"/>
      <c r="G30" s="142"/>
      <c r="H30" s="142"/>
      <c r="I30" s="142"/>
      <c r="J30" s="142"/>
    </row>
    <row r="31" spans="2:12" hidden="1"/>
  </sheetData>
  <mergeCells count="23">
    <mergeCell ref="B28:J29"/>
    <mergeCell ref="B30:J30"/>
    <mergeCell ref="B27:J27"/>
    <mergeCell ref="B24:J24"/>
    <mergeCell ref="B25:J26"/>
    <mergeCell ref="B12:J13"/>
    <mergeCell ref="B19:J20"/>
    <mergeCell ref="B22:J23"/>
    <mergeCell ref="B18:J18"/>
    <mergeCell ref="B21:J21"/>
    <mergeCell ref="F15:F17"/>
    <mergeCell ref="B14:J14"/>
    <mergeCell ref="G15:J15"/>
    <mergeCell ref="B16:C16"/>
    <mergeCell ref="G16:J17"/>
    <mergeCell ref="B17:C17"/>
    <mergeCell ref="B15:E15"/>
    <mergeCell ref="B11:J11"/>
    <mergeCell ref="B2:J2"/>
    <mergeCell ref="B4:J5"/>
    <mergeCell ref="B7:J10"/>
    <mergeCell ref="B6:J6"/>
    <mergeCell ref="B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showGridLines="0" tabSelected="1" topLeftCell="D7" zoomScaleNormal="100" workbookViewId="0">
      <selection activeCell="H16" sqref="H16"/>
    </sheetView>
  </sheetViews>
  <sheetFormatPr baseColWidth="10" defaultColWidth="3.109375" defaultRowHeight="16.8" outlineLevelRow="3"/>
  <cols>
    <col min="1" max="2" width="3" style="25" customWidth="1"/>
    <col min="3" max="4" width="3" style="78" customWidth="1"/>
    <col min="5" max="5" width="47.44140625" style="67" customWidth="1"/>
    <col min="6" max="6" width="21" style="67" customWidth="1"/>
    <col min="7" max="7" width="23.88671875" style="79" customWidth="1"/>
    <col min="8" max="8" width="23.5546875" style="79" customWidth="1"/>
    <col min="9" max="10" width="11.6640625" style="80" customWidth="1"/>
    <col min="11" max="11" width="13.109375" style="26" customWidth="1"/>
    <col min="12" max="12" width="7.109375" style="26" customWidth="1"/>
    <col min="13" max="13" width="13.33203125" style="26" customWidth="1"/>
    <col min="14" max="14" width="36.6640625" style="27" customWidth="1"/>
    <col min="15" max="16384" width="3.109375" style="25"/>
  </cols>
  <sheetData>
    <row r="2" spans="1:15" ht="13.95" customHeight="1">
      <c r="A2" s="171" t="s">
        <v>24</v>
      </c>
      <c r="B2" s="171"/>
      <c r="C2" s="171"/>
      <c r="D2" s="171"/>
      <c r="E2" s="171"/>
      <c r="F2" s="171"/>
      <c r="G2" s="171"/>
      <c r="H2" s="171"/>
      <c r="I2" s="171"/>
      <c r="J2" s="171"/>
      <c r="K2" s="171"/>
      <c r="L2" s="24"/>
      <c r="M2" s="24"/>
      <c r="N2" s="24"/>
    </row>
    <row r="3" spans="1:15" ht="21" customHeight="1">
      <c r="A3" s="171"/>
      <c r="B3" s="171"/>
      <c r="C3" s="171"/>
      <c r="D3" s="171"/>
      <c r="E3" s="171"/>
      <c r="F3" s="171"/>
      <c r="G3" s="171"/>
      <c r="H3" s="171"/>
      <c r="I3" s="171"/>
      <c r="J3" s="171"/>
      <c r="K3" s="171"/>
      <c r="L3" s="24"/>
      <c r="M3" s="24"/>
      <c r="N3" s="24"/>
    </row>
    <row r="4" spans="1:15" ht="18.75" customHeight="1">
      <c r="A4" s="171"/>
      <c r="B4" s="171"/>
      <c r="C4" s="171"/>
      <c r="D4" s="171"/>
      <c r="E4" s="171"/>
      <c r="F4" s="171"/>
      <c r="G4" s="171"/>
      <c r="H4" s="171"/>
      <c r="I4" s="171"/>
      <c r="J4" s="171"/>
      <c r="K4" s="171"/>
      <c r="L4" s="24"/>
      <c r="M4" s="24"/>
      <c r="N4" s="24"/>
    </row>
    <row r="5" spans="1:15">
      <c r="A5" s="171"/>
      <c r="B5" s="171"/>
      <c r="C5" s="171"/>
      <c r="D5" s="171"/>
      <c r="E5" s="171"/>
      <c r="F5" s="171"/>
      <c r="G5" s="171"/>
      <c r="H5" s="171"/>
      <c r="I5" s="171"/>
      <c r="J5" s="171"/>
      <c r="K5" s="171"/>
    </row>
    <row r="6" spans="1:15" ht="13.8">
      <c r="A6" s="28"/>
      <c r="B6" s="28"/>
      <c r="C6" s="82"/>
      <c r="D6" s="82"/>
      <c r="E6" s="63"/>
      <c r="F6" s="63"/>
      <c r="G6" s="64"/>
      <c r="H6" s="64"/>
      <c r="I6" s="61"/>
      <c r="J6" s="61"/>
      <c r="K6" s="17"/>
      <c r="L6" s="17"/>
      <c r="M6" s="17"/>
      <c r="N6" s="18"/>
    </row>
    <row r="7" spans="1:15" s="31" customFormat="1" ht="25.5" customHeight="1">
      <c r="A7" s="29" t="s">
        <v>8</v>
      </c>
      <c r="B7" s="29"/>
      <c r="C7" s="83"/>
      <c r="D7" s="83"/>
      <c r="E7" s="65" t="s">
        <v>25</v>
      </c>
      <c r="F7" s="65" t="s">
        <v>111</v>
      </c>
      <c r="G7" s="66" t="s">
        <v>2</v>
      </c>
      <c r="H7" s="66" t="s">
        <v>4</v>
      </c>
      <c r="I7" s="65" t="s">
        <v>7</v>
      </c>
      <c r="J7" s="65" t="s">
        <v>54</v>
      </c>
      <c r="K7" s="20" t="s">
        <v>3</v>
      </c>
      <c r="L7" s="19"/>
      <c r="M7" s="19"/>
      <c r="N7" s="30"/>
    </row>
    <row r="8" spans="1:15" ht="15.75" customHeight="1">
      <c r="B8" s="21"/>
      <c r="F8" s="68"/>
      <c r="G8" s="69"/>
      <c r="H8" s="69"/>
      <c r="I8" s="70"/>
      <c r="J8" s="70"/>
      <c r="K8" s="125">
        <v>0.55000000000000004</v>
      </c>
      <c r="L8" s="21"/>
      <c r="M8" s="21"/>
      <c r="O8" s="26"/>
    </row>
    <row r="9" spans="1:15" s="45" customFormat="1" ht="18.899999999999999" customHeight="1">
      <c r="A9" s="42"/>
      <c r="B9" s="35" t="s">
        <v>33</v>
      </c>
      <c r="C9" s="84"/>
      <c r="D9" s="84"/>
      <c r="E9" s="71"/>
      <c r="F9" s="72"/>
      <c r="G9" s="60">
        <v>42394</v>
      </c>
      <c r="H9" s="60">
        <v>43007</v>
      </c>
      <c r="I9" s="73">
        <f>+H9-G9</f>
        <v>613</v>
      </c>
      <c r="J9" s="73">
        <f>+J10+J18+J25+J32</f>
        <v>184</v>
      </c>
      <c r="K9" s="43"/>
      <c r="L9" s="22"/>
      <c r="M9" s="23"/>
      <c r="N9" s="44"/>
    </row>
    <row r="10" spans="1:15" s="41" customFormat="1" ht="52.8" customHeight="1" outlineLevel="1">
      <c r="A10" s="36"/>
      <c r="B10" s="108"/>
      <c r="C10" s="109" t="s">
        <v>35</v>
      </c>
      <c r="D10" s="109"/>
      <c r="E10" s="110"/>
      <c r="F10" s="107" t="s">
        <v>105</v>
      </c>
      <c r="G10" s="111">
        <v>42394</v>
      </c>
      <c r="H10" s="111">
        <v>42395</v>
      </c>
      <c r="I10" s="114">
        <v>2</v>
      </c>
      <c r="J10" s="112">
        <v>2</v>
      </c>
      <c r="K10" s="113">
        <f>+K11+K15</f>
        <v>1.0009999999999999</v>
      </c>
      <c r="L10" s="38"/>
      <c r="M10" s="39"/>
      <c r="N10" s="40"/>
    </row>
    <row r="11" spans="1:15" s="41" customFormat="1" ht="13.2" outlineLevel="2">
      <c r="A11" s="36"/>
      <c r="B11" s="36"/>
      <c r="C11" s="86"/>
      <c r="D11" s="87" t="s">
        <v>36</v>
      </c>
      <c r="E11" s="74"/>
      <c r="F11" s="49"/>
      <c r="G11" s="51">
        <v>42394</v>
      </c>
      <c r="H11" s="51">
        <v>42394</v>
      </c>
      <c r="I11" s="81">
        <v>1</v>
      </c>
      <c r="J11" s="61">
        <v>1</v>
      </c>
      <c r="K11" s="116">
        <f>+K12+K13+K14</f>
        <v>0.501</v>
      </c>
      <c r="L11" s="38"/>
      <c r="M11" s="39"/>
      <c r="N11" s="40"/>
    </row>
    <row r="12" spans="1:15" s="41" customFormat="1" ht="13.2" outlineLevel="3">
      <c r="A12" s="36"/>
      <c r="B12" s="36"/>
      <c r="C12" s="86"/>
      <c r="D12" s="86"/>
      <c r="E12" s="75" t="s">
        <v>46</v>
      </c>
      <c r="F12" s="49"/>
      <c r="G12" s="51">
        <v>42394</v>
      </c>
      <c r="H12" s="51">
        <v>42394</v>
      </c>
      <c r="I12" s="81">
        <v>1</v>
      </c>
      <c r="J12" s="61">
        <v>1</v>
      </c>
      <c r="K12" s="37">
        <v>0.16700000000000001</v>
      </c>
      <c r="L12" s="38"/>
      <c r="M12" s="39"/>
      <c r="N12" s="40"/>
    </row>
    <row r="13" spans="1:15" s="41" customFormat="1" ht="13.2" outlineLevel="3">
      <c r="A13" s="36"/>
      <c r="B13" s="36"/>
      <c r="C13" s="86"/>
      <c r="D13" s="86"/>
      <c r="E13" s="75" t="s">
        <v>37</v>
      </c>
      <c r="F13" s="49"/>
      <c r="G13" s="51">
        <v>42394</v>
      </c>
      <c r="H13" s="51">
        <v>42394</v>
      </c>
      <c r="I13" s="115">
        <v>16.666666666666668</v>
      </c>
      <c r="J13" s="61">
        <v>1</v>
      </c>
      <c r="K13" s="37">
        <v>0.16700000000000001</v>
      </c>
      <c r="L13" s="38"/>
      <c r="M13" s="39"/>
      <c r="N13" s="40"/>
    </row>
    <row r="14" spans="1:15" s="41" customFormat="1" ht="13.2" outlineLevel="3">
      <c r="A14" s="36"/>
      <c r="B14" s="36"/>
      <c r="C14" s="86"/>
      <c r="D14" s="86"/>
      <c r="E14" s="74" t="s">
        <v>38</v>
      </c>
      <c r="F14" s="49"/>
      <c r="G14" s="51">
        <v>42394</v>
      </c>
      <c r="H14" s="51">
        <v>42394</v>
      </c>
      <c r="I14" s="81">
        <v>1</v>
      </c>
      <c r="J14" s="61">
        <v>1</v>
      </c>
      <c r="K14" s="37">
        <v>0.16700000000000001</v>
      </c>
      <c r="L14" s="38"/>
      <c r="M14" s="39"/>
      <c r="N14" s="40"/>
    </row>
    <row r="15" spans="1:15" s="41" customFormat="1" ht="13.2" outlineLevel="2">
      <c r="A15" s="36"/>
      <c r="B15" s="36"/>
      <c r="C15" s="74"/>
      <c r="D15" s="87" t="s">
        <v>39</v>
      </c>
      <c r="E15" s="74"/>
      <c r="F15" s="49"/>
      <c r="G15" s="51">
        <v>42394</v>
      </c>
      <c r="H15" s="51">
        <v>42395</v>
      </c>
      <c r="I15" s="81">
        <v>2</v>
      </c>
      <c r="J15" s="61">
        <v>2</v>
      </c>
      <c r="K15" s="116">
        <f>+K16+K17</f>
        <v>0.5</v>
      </c>
      <c r="L15" s="38"/>
      <c r="M15" s="39"/>
      <c r="N15" s="40"/>
    </row>
    <row r="16" spans="1:15" s="41" customFormat="1" ht="13.2" outlineLevel="2">
      <c r="A16" s="36"/>
      <c r="B16" s="36"/>
      <c r="C16" s="86"/>
      <c r="D16" s="86"/>
      <c r="E16" s="75" t="s">
        <v>40</v>
      </c>
      <c r="F16" s="49"/>
      <c r="G16" s="51">
        <v>42394</v>
      </c>
      <c r="H16" s="51">
        <v>42395</v>
      </c>
      <c r="I16" s="81">
        <v>2</v>
      </c>
      <c r="J16" s="61">
        <v>2</v>
      </c>
      <c r="K16" s="37">
        <v>0.25</v>
      </c>
      <c r="L16" s="38"/>
      <c r="M16" s="39"/>
      <c r="N16" s="40"/>
    </row>
    <row r="17" spans="1:14" s="41" customFormat="1" ht="13.2" outlineLevel="2">
      <c r="A17" s="36"/>
      <c r="B17" s="36"/>
      <c r="C17" s="86"/>
      <c r="D17" s="86"/>
      <c r="E17" s="75" t="s">
        <v>47</v>
      </c>
      <c r="F17" s="49"/>
      <c r="G17" s="51">
        <v>42395</v>
      </c>
      <c r="H17" s="51">
        <v>42395</v>
      </c>
      <c r="I17" s="81">
        <v>1</v>
      </c>
      <c r="J17" s="61">
        <v>1</v>
      </c>
      <c r="K17" s="37">
        <v>0.25</v>
      </c>
      <c r="L17" s="38"/>
      <c r="M17" s="39"/>
      <c r="N17" s="40"/>
    </row>
    <row r="18" spans="1:14" s="41" customFormat="1" ht="39.6" outlineLevel="1">
      <c r="A18" s="36"/>
      <c r="B18" s="108"/>
      <c r="C18" s="109" t="s">
        <v>44</v>
      </c>
      <c r="D18" s="110"/>
      <c r="E18" s="110"/>
      <c r="F18" s="107" t="s">
        <v>105</v>
      </c>
      <c r="G18" s="111">
        <v>42396</v>
      </c>
      <c r="H18" s="111">
        <v>42403</v>
      </c>
      <c r="I18" s="114">
        <v>6</v>
      </c>
      <c r="J18" s="112">
        <v>6</v>
      </c>
      <c r="K18" s="113">
        <f>+SUM(K19:K24)</f>
        <v>1.002</v>
      </c>
      <c r="L18" s="38"/>
      <c r="M18" s="39"/>
      <c r="N18" s="40"/>
    </row>
    <row r="19" spans="1:14" s="41" customFormat="1" ht="26.4" outlineLevel="2">
      <c r="A19" s="36"/>
      <c r="B19" s="36"/>
      <c r="C19" s="86"/>
      <c r="D19" s="88"/>
      <c r="E19" s="76" t="s">
        <v>42</v>
      </c>
      <c r="F19" s="49"/>
      <c r="G19" s="51">
        <v>42396</v>
      </c>
      <c r="H19" s="51">
        <v>42396</v>
      </c>
      <c r="I19" s="81">
        <v>1</v>
      </c>
      <c r="J19" s="61">
        <v>1</v>
      </c>
      <c r="K19" s="37">
        <v>0.16700000000000001</v>
      </c>
      <c r="L19" s="38"/>
      <c r="M19" s="39"/>
      <c r="N19" s="40"/>
    </row>
    <row r="20" spans="1:14" s="41" customFormat="1" ht="26.4" outlineLevel="2">
      <c r="A20" s="36"/>
      <c r="B20" s="36"/>
      <c r="C20" s="86"/>
      <c r="D20" s="88"/>
      <c r="E20" s="76" t="s">
        <v>48</v>
      </c>
      <c r="F20" s="49"/>
      <c r="G20" s="51">
        <v>42397</v>
      </c>
      <c r="H20" s="51">
        <v>42397</v>
      </c>
      <c r="I20" s="81">
        <v>1</v>
      </c>
      <c r="J20" s="61">
        <v>1</v>
      </c>
      <c r="K20" s="37">
        <v>0.16700000000000001</v>
      </c>
      <c r="L20" s="38"/>
      <c r="M20" s="39"/>
      <c r="N20" s="40"/>
    </row>
    <row r="21" spans="1:14" s="41" customFormat="1" ht="13.2" outlineLevel="2">
      <c r="A21" s="36"/>
      <c r="B21" s="36"/>
      <c r="C21" s="86"/>
      <c r="D21" s="88"/>
      <c r="E21" s="76" t="s">
        <v>49</v>
      </c>
      <c r="F21" s="49"/>
      <c r="G21" s="51">
        <v>42396</v>
      </c>
      <c r="H21" s="51">
        <v>42398</v>
      </c>
      <c r="I21" s="81">
        <v>3</v>
      </c>
      <c r="J21" s="61">
        <v>3</v>
      </c>
      <c r="K21" s="37">
        <v>0.16700000000000001</v>
      </c>
      <c r="L21" s="38"/>
      <c r="M21" s="39"/>
      <c r="N21" s="40"/>
    </row>
    <row r="22" spans="1:14" s="41" customFormat="1" ht="13.2" outlineLevel="2">
      <c r="A22" s="36"/>
      <c r="B22" s="36"/>
      <c r="C22" s="86"/>
      <c r="D22" s="88"/>
      <c r="E22" s="76" t="s">
        <v>43</v>
      </c>
      <c r="F22" s="49"/>
      <c r="G22" s="51">
        <v>42401</v>
      </c>
      <c r="H22" s="51">
        <v>42401</v>
      </c>
      <c r="I22" s="81">
        <v>1</v>
      </c>
      <c r="J22" s="61">
        <v>1</v>
      </c>
      <c r="K22" s="37">
        <v>0.16700000000000001</v>
      </c>
      <c r="L22" s="38"/>
      <c r="M22" s="39"/>
      <c r="N22" s="40"/>
    </row>
    <row r="23" spans="1:14" s="41" customFormat="1" ht="39.6" outlineLevel="2">
      <c r="A23" s="36"/>
      <c r="B23" s="36"/>
      <c r="C23" s="86"/>
      <c r="D23" s="88"/>
      <c r="E23" s="76" t="s">
        <v>50</v>
      </c>
      <c r="F23" s="49"/>
      <c r="G23" s="51">
        <v>42402</v>
      </c>
      <c r="H23" s="51">
        <v>42402</v>
      </c>
      <c r="I23" s="81">
        <v>1</v>
      </c>
      <c r="J23" s="61">
        <v>1</v>
      </c>
      <c r="K23" s="37">
        <v>0.16700000000000001</v>
      </c>
      <c r="L23" s="38"/>
      <c r="M23" s="39"/>
      <c r="N23" s="40"/>
    </row>
    <row r="24" spans="1:14" s="41" customFormat="1" ht="26.4" outlineLevel="2">
      <c r="A24" s="36"/>
      <c r="B24" s="36"/>
      <c r="C24" s="74"/>
      <c r="D24" s="88"/>
      <c r="E24" s="76" t="s">
        <v>41</v>
      </c>
      <c r="F24" s="49"/>
      <c r="G24" s="51">
        <v>42402</v>
      </c>
      <c r="H24" s="51">
        <v>42403</v>
      </c>
      <c r="I24" s="81">
        <v>2</v>
      </c>
      <c r="J24" s="61">
        <v>2</v>
      </c>
      <c r="K24" s="37">
        <v>0.16700000000000001</v>
      </c>
      <c r="L24" s="38"/>
      <c r="M24" s="39"/>
      <c r="N24" s="40"/>
    </row>
    <row r="25" spans="1:14" s="41" customFormat="1" ht="39.6" outlineLevel="1">
      <c r="A25" s="36"/>
      <c r="B25" s="108"/>
      <c r="C25" s="117" t="s">
        <v>45</v>
      </c>
      <c r="D25" s="118"/>
      <c r="E25" s="119"/>
      <c r="F25" s="107" t="s">
        <v>105</v>
      </c>
      <c r="G25" s="111">
        <v>42404</v>
      </c>
      <c r="H25" s="120">
        <v>42496</v>
      </c>
      <c r="I25" s="121">
        <f>+H25-G25</f>
        <v>92</v>
      </c>
      <c r="J25" s="112">
        <f>+SUM(J26:J31)</f>
        <v>58</v>
      </c>
      <c r="K25" s="113">
        <f>+SUM(K26:K31)</f>
        <v>1.002</v>
      </c>
      <c r="L25" s="38"/>
      <c r="M25" s="39"/>
      <c r="N25" s="40"/>
    </row>
    <row r="26" spans="1:14" s="41" customFormat="1" ht="13.2" outlineLevel="2">
      <c r="A26" s="36"/>
      <c r="B26" s="36"/>
      <c r="C26" s="74"/>
      <c r="D26" s="86"/>
      <c r="E26" s="75" t="s">
        <v>34</v>
      </c>
      <c r="F26" s="49"/>
      <c r="G26" s="51">
        <v>42404</v>
      </c>
      <c r="H26" s="51">
        <v>42405</v>
      </c>
      <c r="I26" s="81">
        <v>2</v>
      </c>
      <c r="J26" s="61">
        <v>2</v>
      </c>
      <c r="K26" s="37">
        <v>0.16700000000000001</v>
      </c>
      <c r="L26" s="38"/>
      <c r="M26" s="39"/>
      <c r="N26" s="40"/>
    </row>
    <row r="27" spans="1:14" s="41" customFormat="1" ht="26.4" outlineLevel="2">
      <c r="A27" s="36"/>
      <c r="B27" s="36"/>
      <c r="C27" s="85"/>
      <c r="D27" s="86"/>
      <c r="E27" s="76" t="s">
        <v>41</v>
      </c>
      <c r="F27" s="49"/>
      <c r="G27" s="51">
        <v>42405</v>
      </c>
      <c r="H27" s="51">
        <v>42405</v>
      </c>
      <c r="I27" s="81">
        <v>1</v>
      </c>
      <c r="J27" s="61">
        <v>1</v>
      </c>
      <c r="K27" s="37">
        <v>0.16700000000000001</v>
      </c>
      <c r="L27" s="38"/>
      <c r="M27" s="39"/>
      <c r="N27" s="40"/>
    </row>
    <row r="28" spans="1:14" s="41" customFormat="1" ht="26.4" outlineLevel="2">
      <c r="A28" s="36"/>
      <c r="B28" s="36"/>
      <c r="C28" s="86"/>
      <c r="D28" s="86"/>
      <c r="E28" s="75" t="s">
        <v>51</v>
      </c>
      <c r="F28" s="49" t="s">
        <v>106</v>
      </c>
      <c r="G28" s="77">
        <v>42408</v>
      </c>
      <c r="H28" s="77">
        <v>42412</v>
      </c>
      <c r="I28" s="81">
        <v>5</v>
      </c>
      <c r="J28" s="61">
        <v>5</v>
      </c>
      <c r="K28" s="37">
        <v>0.16700000000000001</v>
      </c>
      <c r="L28" s="38"/>
      <c r="M28" s="39"/>
      <c r="N28" s="40"/>
    </row>
    <row r="29" spans="1:14" s="41" customFormat="1" ht="13.2" outlineLevel="2">
      <c r="A29" s="36"/>
      <c r="B29" s="36"/>
      <c r="C29" s="86"/>
      <c r="D29" s="86"/>
      <c r="E29" s="75" t="s">
        <v>31</v>
      </c>
      <c r="F29" s="49"/>
      <c r="G29" s="77">
        <v>42457</v>
      </c>
      <c r="H29" s="77">
        <v>42459</v>
      </c>
      <c r="I29" s="81">
        <v>3</v>
      </c>
      <c r="J29" s="61">
        <v>3</v>
      </c>
      <c r="K29" s="37">
        <v>0.16700000000000001</v>
      </c>
      <c r="L29" s="38"/>
      <c r="M29" s="39"/>
      <c r="N29" s="40"/>
    </row>
    <row r="30" spans="1:14" s="41" customFormat="1" ht="39.6" outlineLevel="2">
      <c r="A30" s="36"/>
      <c r="B30" s="36"/>
      <c r="C30" s="86"/>
      <c r="D30" s="86"/>
      <c r="E30" s="75" t="s">
        <v>53</v>
      </c>
      <c r="F30" s="49"/>
      <c r="G30" s="77">
        <v>42460</v>
      </c>
      <c r="H30" s="77">
        <v>42468</v>
      </c>
      <c r="I30" s="81">
        <v>7</v>
      </c>
      <c r="J30" s="61">
        <v>7</v>
      </c>
      <c r="K30" s="37">
        <v>0.16700000000000001</v>
      </c>
      <c r="L30" s="38"/>
      <c r="M30" s="39"/>
      <c r="N30" s="40"/>
    </row>
    <row r="31" spans="1:14" s="41" customFormat="1" ht="39.6">
      <c r="A31" s="36"/>
      <c r="B31" s="36"/>
      <c r="C31" s="86"/>
      <c r="D31" s="86"/>
      <c r="E31" s="75" t="s">
        <v>112</v>
      </c>
      <c r="F31" s="49" t="s">
        <v>107</v>
      </c>
      <c r="G31" s="77">
        <v>42472</v>
      </c>
      <c r="H31" s="77">
        <v>42496</v>
      </c>
      <c r="I31" s="81">
        <v>19</v>
      </c>
      <c r="J31" s="61">
        <v>40</v>
      </c>
      <c r="K31" s="37">
        <v>0.16700000000000001</v>
      </c>
      <c r="L31" s="38"/>
      <c r="M31" s="39"/>
      <c r="N31" s="40"/>
    </row>
    <row r="32" spans="1:14" s="59" customFormat="1" ht="53.4" customHeight="1">
      <c r="A32" s="57"/>
      <c r="B32" s="122" t="s">
        <v>52</v>
      </c>
      <c r="C32" s="108"/>
      <c r="D32" s="108"/>
      <c r="E32" s="123"/>
      <c r="F32" s="107" t="s">
        <v>123</v>
      </c>
      <c r="G32" s="124">
        <v>42842</v>
      </c>
      <c r="H32" s="124">
        <v>43007</v>
      </c>
      <c r="I32" s="112">
        <f>+H32-G32</f>
        <v>165</v>
      </c>
      <c r="J32" s="112">
        <v>118</v>
      </c>
      <c r="K32" s="113">
        <v>0</v>
      </c>
      <c r="L32" s="52"/>
      <c r="M32" s="53"/>
      <c r="N32" s="58"/>
    </row>
    <row r="33" spans="1:32" s="59" customFormat="1" ht="15">
      <c r="A33" s="57"/>
      <c r="B33" s="50"/>
      <c r="C33" s="86"/>
      <c r="D33" s="86"/>
      <c r="E33" s="129" t="s">
        <v>113</v>
      </c>
      <c r="F33" s="49"/>
      <c r="G33" s="51">
        <v>42842</v>
      </c>
      <c r="H33" s="51">
        <v>43007</v>
      </c>
      <c r="I33" s="104">
        <v>5</v>
      </c>
      <c r="J33" s="61">
        <v>118</v>
      </c>
      <c r="K33" s="37">
        <v>0</v>
      </c>
      <c r="L33" s="52"/>
      <c r="M33" s="53"/>
      <c r="N33" s="58"/>
    </row>
    <row r="34" spans="1:32" s="59" customFormat="1" ht="15">
      <c r="A34" s="57"/>
      <c r="B34" s="50"/>
      <c r="C34" s="86"/>
      <c r="D34" s="86"/>
      <c r="E34" s="129" t="s">
        <v>115</v>
      </c>
      <c r="F34" s="49"/>
      <c r="G34" s="51">
        <v>42919</v>
      </c>
      <c r="H34" s="51">
        <v>42923</v>
      </c>
      <c r="I34" s="104">
        <v>145</v>
      </c>
      <c r="J34" s="61">
        <v>5</v>
      </c>
      <c r="K34" s="37">
        <v>0</v>
      </c>
      <c r="L34" s="52"/>
      <c r="M34" s="53"/>
      <c r="N34" s="58"/>
    </row>
    <row r="35" spans="1:32" s="59" customFormat="1" ht="15">
      <c r="A35" s="57"/>
      <c r="B35" s="50"/>
      <c r="C35" s="86"/>
      <c r="D35" s="86"/>
      <c r="E35" s="129" t="s">
        <v>114</v>
      </c>
      <c r="F35" s="49"/>
      <c r="G35" s="51">
        <v>42842</v>
      </c>
      <c r="H35" s="51">
        <v>43007</v>
      </c>
      <c r="I35" s="104"/>
      <c r="J35" s="61">
        <v>118</v>
      </c>
      <c r="K35" s="37">
        <v>0</v>
      </c>
      <c r="L35" s="52"/>
      <c r="M35" s="53"/>
      <c r="N35" s="58"/>
    </row>
    <row r="36" spans="1:32" s="59" customFormat="1" ht="15">
      <c r="A36" s="57"/>
      <c r="B36" s="50"/>
      <c r="C36" s="86"/>
      <c r="D36" s="86"/>
      <c r="E36" s="129" t="s">
        <v>119</v>
      </c>
      <c r="F36" s="49"/>
      <c r="G36" s="51">
        <v>42842</v>
      </c>
      <c r="H36" s="51">
        <v>42948</v>
      </c>
      <c r="I36" s="104"/>
      <c r="J36" s="61">
        <v>75</v>
      </c>
      <c r="K36" s="37">
        <v>0</v>
      </c>
      <c r="L36" s="52"/>
      <c r="M36" s="53"/>
      <c r="N36" s="58"/>
    </row>
    <row r="37" spans="1:32" s="59" customFormat="1" ht="15">
      <c r="A37" s="57"/>
      <c r="B37" s="50"/>
      <c r="C37" s="86"/>
      <c r="D37" s="86"/>
      <c r="E37" s="129" t="s">
        <v>117</v>
      </c>
      <c r="F37" s="49"/>
      <c r="G37" s="51">
        <v>42986</v>
      </c>
      <c r="H37" s="51">
        <v>42993</v>
      </c>
      <c r="I37" s="104"/>
      <c r="J37" s="61">
        <v>5</v>
      </c>
      <c r="K37" s="37">
        <v>0</v>
      </c>
      <c r="L37" s="52"/>
      <c r="M37" s="53"/>
      <c r="N37" s="58"/>
    </row>
    <row r="38" spans="1:32" s="59" customFormat="1" ht="15">
      <c r="A38" s="57"/>
      <c r="B38" s="50"/>
      <c r="C38" s="86"/>
      <c r="D38" s="86"/>
      <c r="E38" s="129" t="s">
        <v>120</v>
      </c>
      <c r="F38" s="49"/>
      <c r="G38" s="51">
        <v>42975</v>
      </c>
      <c r="H38" s="51">
        <v>42979</v>
      </c>
      <c r="I38" s="104"/>
      <c r="J38" s="61">
        <v>5</v>
      </c>
      <c r="K38" s="37">
        <v>0</v>
      </c>
      <c r="L38" s="52"/>
      <c r="M38" s="53"/>
      <c r="N38" s="58"/>
    </row>
    <row r="39" spans="1:32" s="59" customFormat="1" ht="15">
      <c r="A39" s="57"/>
      <c r="B39" s="50"/>
      <c r="C39" s="86"/>
      <c r="D39" s="86"/>
      <c r="E39" s="129" t="s">
        <v>116</v>
      </c>
      <c r="F39" s="49"/>
      <c r="G39" s="51">
        <v>42979</v>
      </c>
      <c r="H39" s="51">
        <v>43000</v>
      </c>
      <c r="I39" s="104"/>
      <c r="J39" s="61">
        <v>16</v>
      </c>
      <c r="K39" s="37">
        <v>0</v>
      </c>
      <c r="L39" s="52"/>
      <c r="M39" s="53"/>
      <c r="N39" s="58"/>
    </row>
    <row r="40" spans="1:32" s="59" customFormat="1" ht="15">
      <c r="A40" s="57"/>
      <c r="B40" s="50"/>
      <c r="C40" s="86"/>
      <c r="D40" s="86"/>
      <c r="E40" s="129" t="s">
        <v>121</v>
      </c>
      <c r="F40" s="49"/>
      <c r="G40" s="51">
        <v>42968</v>
      </c>
      <c r="H40" s="51">
        <v>42986</v>
      </c>
      <c r="I40" s="104"/>
      <c r="J40" s="61">
        <v>15</v>
      </c>
      <c r="K40" s="37">
        <v>0</v>
      </c>
      <c r="L40" s="52"/>
      <c r="M40" s="53"/>
      <c r="N40" s="58"/>
    </row>
    <row r="41" spans="1:32" s="59" customFormat="1" ht="15">
      <c r="A41" s="57"/>
      <c r="B41" s="50"/>
      <c r="C41" s="86"/>
      <c r="D41" s="86"/>
      <c r="E41" s="129" t="s">
        <v>122</v>
      </c>
      <c r="F41" s="49"/>
      <c r="G41" s="51">
        <v>42968</v>
      </c>
      <c r="H41" s="51">
        <v>42986</v>
      </c>
      <c r="I41" s="104"/>
      <c r="J41" s="61">
        <v>15</v>
      </c>
      <c r="K41" s="37">
        <v>0</v>
      </c>
      <c r="L41" s="52"/>
      <c r="M41" s="53"/>
      <c r="N41" s="58"/>
    </row>
    <row r="42" spans="1:32" s="59" customFormat="1" ht="15">
      <c r="A42" s="57"/>
      <c r="B42" s="50"/>
      <c r="C42" s="86"/>
      <c r="D42" s="86"/>
      <c r="E42" s="129" t="s">
        <v>118</v>
      </c>
      <c r="F42" s="49"/>
      <c r="G42" s="51">
        <v>43007</v>
      </c>
      <c r="H42" s="51">
        <v>43007</v>
      </c>
      <c r="I42" s="104"/>
      <c r="J42" s="61">
        <v>1</v>
      </c>
      <c r="K42" s="37">
        <v>0</v>
      </c>
      <c r="L42" s="52"/>
      <c r="M42" s="53"/>
      <c r="N42" s="58"/>
    </row>
    <row r="43" spans="1:32" ht="13.8">
      <c r="E43" s="78"/>
      <c r="F43" s="78"/>
      <c r="G43" s="78"/>
      <c r="H43" s="78"/>
      <c r="I43" s="78"/>
      <c r="J43" s="78"/>
      <c r="K43" s="62"/>
      <c r="L43" s="62"/>
      <c r="M43" s="62"/>
      <c r="N43" s="62"/>
      <c r="O43" s="62"/>
      <c r="P43" s="62"/>
      <c r="Q43" s="54"/>
    </row>
    <row r="44" spans="1:32" s="54" customFormat="1" ht="13.8">
      <c r="C44" s="78"/>
      <c r="D44" s="78"/>
      <c r="E44" s="78"/>
      <c r="F44" s="78"/>
      <c r="G44" s="78"/>
      <c r="H44" s="78"/>
      <c r="I44" s="78"/>
      <c r="J44" s="78"/>
      <c r="K44" s="55"/>
      <c r="L44" s="55"/>
      <c r="M44" s="55"/>
      <c r="N44" s="56"/>
    </row>
    <row r="45" spans="1:32" ht="27" customHeight="1">
      <c r="E45" s="162" t="s">
        <v>26</v>
      </c>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4"/>
    </row>
    <row r="46" spans="1:32" ht="27" customHeight="1">
      <c r="E46" s="165"/>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7"/>
    </row>
    <row r="47" spans="1:32" ht="27" customHeight="1">
      <c r="E47" s="165"/>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7"/>
    </row>
    <row r="48" spans="1:32" ht="27" customHeight="1">
      <c r="E48" s="165"/>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7"/>
    </row>
    <row r="49" spans="5:32" ht="27" customHeight="1">
      <c r="E49" s="165"/>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7"/>
    </row>
    <row r="50" spans="5:32" ht="27" customHeight="1">
      <c r="E50" s="165"/>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7"/>
    </row>
    <row r="51" spans="5:32" ht="27" customHeight="1">
      <c r="E51" s="165"/>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7"/>
    </row>
    <row r="52" spans="5:32" ht="27" customHeight="1">
      <c r="E52" s="168"/>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70"/>
    </row>
  </sheetData>
  <mergeCells count="2">
    <mergeCell ref="E45:AF52"/>
    <mergeCell ref="A2:K5"/>
  </mergeCells>
  <conditionalFormatting sqref="K44:N44">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opLeftCell="A7" workbookViewId="0">
      <selection activeCell="B13" sqref="B13:E13"/>
    </sheetView>
  </sheetViews>
  <sheetFormatPr baseColWidth="10" defaultColWidth="12.44140625" defaultRowHeight="15.6"/>
  <cols>
    <col min="1" max="1" width="12.44140625" style="1"/>
    <col min="2" max="2" width="33" style="10" customWidth="1"/>
    <col min="3" max="3" width="39.6640625" style="1" customWidth="1"/>
    <col min="4" max="4" width="33" style="1" customWidth="1"/>
    <col min="5" max="5" width="37.44140625" style="1" customWidth="1"/>
    <col min="6" max="16384" width="12.44140625" style="1"/>
  </cols>
  <sheetData>
    <row r="1" spans="2:5">
      <c r="B1" s="180" t="s">
        <v>9</v>
      </c>
      <c r="C1" s="180"/>
      <c r="D1" s="180"/>
      <c r="E1" s="180"/>
    </row>
    <row r="2" spans="2:5" ht="16.2" thickBot="1">
      <c r="B2" s="181"/>
      <c r="C2" s="181"/>
      <c r="D2" s="181"/>
      <c r="E2" s="181"/>
    </row>
    <row r="3" spans="2:5" ht="186" customHeight="1">
      <c r="B3" s="2" t="s">
        <v>19</v>
      </c>
      <c r="C3" s="47" t="s">
        <v>92</v>
      </c>
      <c r="D3" s="3" t="s">
        <v>90</v>
      </c>
      <c r="E3" s="126">
        <v>43007</v>
      </c>
    </row>
    <row r="4" spans="2:5" ht="110.4">
      <c r="B4" s="4" t="s">
        <v>20</v>
      </c>
      <c r="C4" s="32" t="s">
        <v>108</v>
      </c>
      <c r="D4" s="5" t="s">
        <v>21</v>
      </c>
      <c r="E4" s="48" t="s">
        <v>109</v>
      </c>
    </row>
    <row r="5" spans="2:5" ht="81" customHeight="1">
      <c r="B5" s="6" t="s">
        <v>10</v>
      </c>
      <c r="C5" s="32" t="s">
        <v>91</v>
      </c>
      <c r="D5" s="5" t="s">
        <v>11</v>
      </c>
      <c r="E5" s="106" t="s">
        <v>102</v>
      </c>
    </row>
    <row r="6" spans="2:5" ht="75" customHeight="1">
      <c r="B6" s="6" t="s">
        <v>22</v>
      </c>
      <c r="C6" s="127">
        <v>42557</v>
      </c>
      <c r="D6" s="5" t="s">
        <v>12</v>
      </c>
      <c r="E6" s="128">
        <v>0.55000000000000004</v>
      </c>
    </row>
    <row r="7" spans="2:5" ht="75" customHeight="1" thickBot="1">
      <c r="B7" s="4" t="s">
        <v>28</v>
      </c>
      <c r="C7" s="46" t="s">
        <v>110</v>
      </c>
      <c r="D7" s="33" t="s">
        <v>29</v>
      </c>
      <c r="E7" s="34" t="s">
        <v>30</v>
      </c>
    </row>
    <row r="8" spans="2:5" ht="27" customHeight="1">
      <c r="B8" s="182" t="s">
        <v>13</v>
      </c>
      <c r="C8" s="183"/>
      <c r="D8" s="183" t="s">
        <v>14</v>
      </c>
      <c r="E8" s="184"/>
    </row>
    <row r="9" spans="2:5" ht="200.4" customHeight="1">
      <c r="B9" s="185" t="s">
        <v>124</v>
      </c>
      <c r="C9" s="186"/>
      <c r="D9" s="187" t="s">
        <v>126</v>
      </c>
      <c r="E9" s="188"/>
    </row>
    <row r="10" spans="2:5" ht="99" customHeight="1">
      <c r="B10" s="7" t="s">
        <v>32</v>
      </c>
      <c r="C10" s="8" t="s">
        <v>27</v>
      </c>
      <c r="D10" s="172" t="s">
        <v>15</v>
      </c>
      <c r="E10" s="173"/>
    </row>
    <row r="11" spans="2:5" ht="69.900000000000006" customHeight="1">
      <c r="B11" s="9" t="s">
        <v>16</v>
      </c>
      <c r="C11" s="8" t="s">
        <v>27</v>
      </c>
      <c r="D11" s="172" t="s">
        <v>15</v>
      </c>
      <c r="E11" s="173"/>
    </row>
    <row r="12" spans="2:5" ht="27" customHeight="1">
      <c r="B12" s="174" t="s">
        <v>17</v>
      </c>
      <c r="C12" s="175"/>
      <c r="D12" s="175"/>
      <c r="E12" s="176"/>
    </row>
    <row r="13" spans="2:5" ht="126" customHeight="1" thickBot="1">
      <c r="B13" s="189" t="s">
        <v>125</v>
      </c>
      <c r="C13" s="190"/>
      <c r="D13" s="190"/>
      <c r="E13" s="191"/>
    </row>
    <row r="14" spans="2:5" ht="33" customHeight="1" thickBot="1">
      <c r="B14" s="177" t="s">
        <v>18</v>
      </c>
      <c r="C14" s="178"/>
      <c r="D14" s="178"/>
      <c r="E14" s="179"/>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 de Interés Económico</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2016-07-11T16:02:18Z</dcterms:modified>
</cp:coreProperties>
</file>