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160" windowHeight="9324" activeTab="2"/>
  </bookViews>
  <sheets>
    <sheet name="Prórrogas" sheetId="15" r:id="rId1"/>
    <sheet name="I parte" sheetId="16" r:id="rId2"/>
    <sheet name="II parte" sheetId="7" r:id="rId3"/>
    <sheet name="seguimiento" sheetId="9" r:id="rId4"/>
  </sheets>
  <definedNames>
    <definedName name="A">#REF!</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1">'I parte'!PeríodoReal*(#REF!&gt;0)</definedName>
    <definedName name="ExcesoReal" localSheetId="2">'II parte'!PeríodoReal*('II parte'!$L1&gt;0)</definedName>
    <definedName name="ExcesoReal" localSheetId="0">Prórrogas!PeríodoReal*(#REF!&gt;0)</definedName>
    <definedName name="ExcesoReal">PeríodoReal*(#REF!&gt;0)</definedName>
    <definedName name="Informaci" localSheetId="0">#REF!=MEDIAN(#REF!,#REF!,#REF!+#REF!-1)</definedName>
    <definedName name="Informaci">#REF!=MEDIAN(#REF!,#REF!,#REF!+#REF!-1)</definedName>
    <definedName name="Informaciòn">([0]!PeríodoReal*(#REF!&gt;0))*Informaci</definedName>
    <definedName name="período_seleccionado" localSheetId="1">#REF!</definedName>
    <definedName name="período_seleccionado" localSheetId="2">'II parte'!#REF!</definedName>
    <definedName name="período_seleccionado" localSheetId="0">#REF!</definedName>
    <definedName name="período_seleccionado">#REF!</definedName>
    <definedName name="PeríodoEnPlan" localSheetId="1">#REF!=MEDIAN(#REF!,#REF!,#REF!+#REF!-1)</definedName>
    <definedName name="PeríodoEnPlan" localSheetId="2">'II parte'!A$8=MEDIAN('II parte'!A$8,'II parte'!$I1,'II parte'!$I1+'II parte'!$K1-1)</definedName>
    <definedName name="PeríodoEnPlan" localSheetId="0">#REF!=MEDIAN(#REF!,#REF!,#REF!+#REF!-1)</definedName>
    <definedName name="PeríodoEnPlan">#REF!=MEDIAN(#REF!,#REF!,#REF!+#REF!-1)</definedName>
    <definedName name="PeríodoReal" localSheetId="1">#REF!=MEDIAN(#REF!,#REF!,#REF!+#REF!-1)</definedName>
    <definedName name="PeríodoReal" localSheetId="2">'II parte'!A$8=MEDIAN('II parte'!A$8,'II parte'!$L1,'II parte'!$L1+'II parte'!$M1-1)</definedName>
    <definedName name="PeríodoReal" localSheetId="0">#REF!=MEDIAN(#REF!,#REF!,#REF!+#REF!-1)</definedName>
    <definedName name="PeríodoReal">#REF!=MEDIAN(#REF!,#REF!,#REF!+#REF!-1)</definedName>
    <definedName name="Plan" localSheetId="1">'I parte'!PeríodoEnPlan*(#REF!&gt;0)</definedName>
    <definedName name="Plan" localSheetId="2">'II parte'!PeríodoEnPlan*('II parte'!$I1&gt;0)</definedName>
    <definedName name="Plan" localSheetId="0">Prórrogas!PeríodoEnPlan*(#REF!&gt;0)</definedName>
    <definedName name="Plan">PeríodoEnPlan*(#REF!&gt;0)</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0">Prórrogas!ExcesoPorcentajeCompletado*Prórrogas!PeríodoEnPlan</definedName>
    <definedName name="PorcentajeCompletado">ExcesoPorcentajeCompletado*PeríodoEnPlan</definedName>
    <definedName name="Real" localSheetId="1">('I parte'!PeríodoReal*(#REF!&gt;0))*'I parte'!PeríodoEnPlan</definedName>
    <definedName name="Real" localSheetId="2">('II parte'!PeríodoReal*('II parte'!$L1&gt;0))*'II parte'!PeríodoEnPlan</definedName>
    <definedName name="Real" localSheetId="0">(Prórrogas!PeríodoReal*(#REF!&gt;0))*Prórrogas!PeríodoEnPlan</definedName>
    <definedName name="Real">(PeríodoReal*(#REF!&gt;0))*PeríodoEnPlan</definedName>
    <definedName name="yyyyy" localSheetId="0">#REF!=MEDIAN(#REF!,#REF!,#REF!+#REF!-1)</definedName>
    <definedName name="yyyyy">#REF!=MEDIAN(#REF!,#REF!,#REF!+#REF!-1)</definedName>
  </definedNames>
  <calcPr calcId="152511"/>
</workbook>
</file>

<file path=xl/calcChain.xml><?xml version="1.0" encoding="utf-8"?>
<calcChain xmlns="http://schemas.openxmlformats.org/spreadsheetml/2006/main">
  <c r="E6" i="9" l="1"/>
  <c r="E3" i="9" l="1"/>
  <c r="K32" i="7"/>
  <c r="B17" i="16"/>
  <c r="I33" i="7" l="1"/>
  <c r="H32" i="7"/>
  <c r="J9" i="7" l="1"/>
  <c r="D17" i="16" l="1"/>
  <c r="I25" i="7"/>
  <c r="I18" i="7"/>
  <c r="I10" i="7"/>
  <c r="I35" i="7" l="1"/>
  <c r="I36" i="7"/>
  <c r="I37" i="7"/>
  <c r="I38" i="7"/>
  <c r="I39" i="7"/>
  <c r="I40" i="7"/>
  <c r="I27" i="7"/>
  <c r="I28" i="7"/>
  <c r="I29" i="7"/>
  <c r="I30" i="7"/>
  <c r="I31" i="7"/>
  <c r="I26" i="7"/>
  <c r="I20" i="7"/>
  <c r="I21" i="7"/>
  <c r="I22" i="7"/>
  <c r="I23" i="7"/>
  <c r="I24" i="7"/>
  <c r="I19" i="7"/>
  <c r="I12" i="7"/>
  <c r="I13" i="7"/>
  <c r="I14" i="7"/>
  <c r="I15" i="7"/>
  <c r="I16" i="7"/>
  <c r="I17" i="7"/>
  <c r="I11" i="7"/>
  <c r="H9" i="7" l="1"/>
  <c r="I9" i="7" s="1"/>
  <c r="K25" i="7" l="1"/>
  <c r="G32" i="7"/>
  <c r="I32" i="7" s="1"/>
  <c r="K18" i="7" l="1"/>
  <c r="K15" i="7" l="1"/>
  <c r="K11" i="7"/>
  <c r="K10" i="7" l="1"/>
  <c r="E17" i="16" l="1"/>
</calcChain>
</file>

<file path=xl/sharedStrings.xml><?xml version="1.0" encoding="utf-8"?>
<sst xmlns="http://schemas.openxmlformats.org/spreadsheetml/2006/main" count="153" uniqueCount="133">
  <si>
    <t>HOJA DE RUTA</t>
  </si>
  <si>
    <t xml:space="preserve">IMPACTO: </t>
  </si>
  <si>
    <t>Fecha de inicio</t>
  </si>
  <si>
    <t>Porcentaje de avance</t>
  </si>
  <si>
    <t>Fecha final</t>
  </si>
  <si>
    <t>INICIO</t>
  </si>
  <si>
    <t>FINAL</t>
  </si>
  <si>
    <t>DURACIÓN</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</si>
  <si>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</si>
  <si>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</si>
  <si>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</si>
  <si>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</si>
  <si>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</si>
  <si>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</si>
  <si>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</si>
  <si>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</si>
  <si>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</si>
  <si>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</si>
  <si>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</si>
  <si>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</si>
  <si>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</si>
  <si>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</si>
  <si>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</si>
  <si>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</si>
  <si>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</si>
  <si>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</si>
  <si>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</si>
  <si>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</si>
  <si>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</si>
  <si>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</si>
  <si>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</si>
  <si>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</si>
  <si>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</si>
  <si>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</si>
  <si>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</si>
  <si>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</si>
  <si>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</si>
  <si>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</si>
  <si>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</si>
  <si>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</si>
  <si>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</si>
  <si>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</si>
  <si>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Reunión con los tres responsables del proceso (de cada Dirección de Inspección)</t>
  </si>
  <si>
    <t>Propuesta de mejora del tramite.</t>
  </si>
  <si>
    <t>Presentación de la propuesta de mejora</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</si>
  <si>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</si>
  <si>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</si>
  <si>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</si>
  <si>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</si>
  <si>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</si>
  <si>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</si>
  <si>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</si>
  <si>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</si>
  <si>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</si>
  <si>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Email:</t>
  </si>
  <si>
    <t>Nombre:</t>
  </si>
  <si>
    <t>Oficina o Sucursal:</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</si>
  <si>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</si>
  <si>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</si>
  <si>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</si>
  <si>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</si>
  <si>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</si>
  <si>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</si>
  <si>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</si>
  <si>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</si>
  <si>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</si>
  <si>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</si>
  <si>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</si>
  <si>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</si>
  <si>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</si>
  <si>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t>Nota:</t>
    </r>
    <r>
      <rPr>
        <sz val="11"/>
        <color rgb="FF000000"/>
        <rFont val="Arial"/>
        <family val="2"/>
      </rPr>
      <t xml:space="preserve"> El plazo de resolución indicado, corresponde al plazo de 1 mes que se estipula en el artículo 331 de la Ley General de Administración Pública (Ley 6227).</t>
    </r>
  </si>
  <si>
    <t xml:space="preserve">mgonzalez@sugef.fi.cr </t>
  </si>
  <si>
    <t>Funcionario #3 Contacto</t>
  </si>
  <si>
    <t xml:space="preserve">gzeledon@sugef.fi.cr </t>
  </si>
  <si>
    <t>Funcionario #2 Contacto</t>
  </si>
  <si>
    <t xml:space="preserve">jfonseca@sugef.fi.cr </t>
  </si>
  <si>
    <t>Funcionario #1 Contacto</t>
  </si>
  <si>
    <t>Artículo 21 del Acuerdo SUGEF 34-02.</t>
  </si>
  <si>
    <t>1) Artículo 72 de la “Ley Orgánica del Sistema Bancario Nacional”, Ley 1644, publicada en La Gaceta No.219 del 27 de setiembre de 1953.
2) Artículo 10 de la “Ley reguladora de empresas financieras no bancarias”, Ley 5044, publicada en La Gaceta No. 180 de 22 de setiembre de 1972.
3) Artículo 21 de la “Ley de Regulación de la Actividad de Intermediación Financiera de las Organizaciones Cooperativas”, Ley 7391, del 27 de abril de 1994, publicada en La Gaceta No.99 del 24 de mayo de 1994.
4) Artículo 165 de la “Ley del sistema financiero nacional para la vivienda”, Ley 7052, publicada en La Gaceta de 27 de noviembre de 1986.
5) Artículo 16 de la “Ley de constitutiva de la caja de ahorro y préstamos de las Asociación Nacional de Educadores”, Ley 12, ley que fue reformada parcialmente y reproducido su texto en forma íntegra, mediante la ley 3012 del 26 de julio de 1962 y publicado en la Colección de Leyes y Decretos del año 1962, Semestre II, Tomo II.
6) Artículo 21 del Acuerdo SUGEF 34-02 "Normativa contable aplicable a los entes supervisados por SUGEF, SUGEVAL, SUPEN, SUGESE y a los emisores no financieros".</t>
  </si>
  <si>
    <t>Solicitud de un intermediario financiero para que se prorrogue el plazo para la venta de los bienes o valores recibidos en pago de obligaciones, o que le fueron adjudicados en remates judiciales.</t>
  </si>
  <si>
    <t>Ampliación del plazo para la venta de bienes y valores transferidos en pago de obligaciones a favor del intermediario financiero correspondiente, o que le fueron adjudicados en remates judiciales.</t>
  </si>
  <si>
    <t>Superintendencia General de Entidades Financieras.</t>
  </si>
  <si>
    <t>Oficina Central.</t>
  </si>
  <si>
    <t>II. DOCUMENTACIÓN QUE DEBE ACOMPAÑAR LA SOLICITUD:</t>
  </si>
  <si>
    <t>30 días naturales.</t>
  </si>
  <si>
    <t>Otro: Indefinido.</t>
  </si>
  <si>
    <t>No tiene costo.</t>
  </si>
  <si>
    <t>No aplica.</t>
  </si>
  <si>
    <t>2243-4849.</t>
  </si>
  <si>
    <t>Central (Bancos Privados).</t>
  </si>
  <si>
    <t>Jorge Luis Fonseca Méndez.</t>
  </si>
  <si>
    <t>2243-4916/2243-4848.</t>
  </si>
  <si>
    <t>Central (Bancos Públicos).</t>
  </si>
  <si>
    <t>Guillermo Zeledón Chinchilla.</t>
  </si>
  <si>
    <t>2243-4809/2243-4848.</t>
  </si>
  <si>
    <t>Central (Empresas Financieras no bancarias y Cooperativas).</t>
  </si>
  <si>
    <t>María Esther González Fonseca.</t>
  </si>
  <si>
    <t>2243-4976/2243-4848.</t>
  </si>
  <si>
    <t>FECHA DE CUMPLIMIENTO DE TODAS LAS META:</t>
  </si>
  <si>
    <t>Superintendencia General de Entidades Financieras (SUGEF).</t>
  </si>
  <si>
    <t>Dirección: San José, Santa Ana, Lindora, Parque Empresarial Forum II, edificio C.
Teléfono: 2243-4848.
Telefax:   2243-4849.
Horario de Atención: lunes a viernes, de las 8:30 a.m. a las 4:30 p.m., en jornada continua.</t>
  </si>
  <si>
    <t>Presentar una solicitud por escrito ante el Superintendente General de Entidades Financieras, en el cual solicite la prórroga del plazo de venta de los bienes recibidos en pago de obligaciones o que le fueron adjudicados en remate judicial.</t>
  </si>
  <si>
    <t>TRÁMITE O SERVICIO: 
Solicitud de un intermediario financiero para que se prorrogue el plazo para la venta de los bienes o valores recibidos en pago de obligaciones, o que le fueron adjudicados en remates judiciales.</t>
  </si>
  <si>
    <t>LÍDER: Mauricio Meza Ramírez - Oficial de simplificación de trámites (mmeza@sugef.fi.cr)</t>
  </si>
  <si>
    <t xml:space="preserve">DESCRIPCIÓN DE LA REFORMA: Revisar el proceso de gestión del trámite de venta de bienes  a fin de simplificarlo  mediante la reducción de sus pasos y su semi-automatización.  </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</si>
  <si>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</si>
  <si>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t>
    </r>
    <r>
      <rPr>
        <b/>
        <i/>
        <sz val="10"/>
        <color theme="4"/>
        <rFont val="Cambria"/>
        <family val="1"/>
        <scheme val="major"/>
      </rPr>
      <t>"Autorización de la prórroga para la venta de bienes y valores transferidos en pago de obligaciones a favor de SBN"</t>
    </r>
    <r>
      <rPr>
        <b/>
        <sz val="10"/>
        <color theme="4"/>
        <rFont val="Cambria"/>
        <family val="1"/>
        <scheme val="major"/>
      </rPr>
      <t>.</t>
    </r>
  </si>
  <si>
    <t>Mauricio Meza Ramírez, Oficial de simplificación de trámites
mmeza@sugef.fi.cr</t>
  </si>
  <si>
    <t>REQUERIMIENTO EN RECURSOS:  Personal de la SUGEF asignado al proyecto de simplificación de trámites, según la dedicación requerida,  y los recursos tecnológicos.</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</si>
  <si>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</si>
  <si>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Marco Salas, Gabriela Amador, Luis Álvarez, Johnny Castro</t>
  </si>
  <si>
    <t>Equipo responsable</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</si>
  <si>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</si>
  <si>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Mauricio Meza, Javier Cascante</t>
  </si>
  <si>
    <t>COSEPRO</t>
  </si>
  <si>
    <t>De acuerdo con lo programado (   x  )</t>
  </si>
  <si>
    <t>Documentación del proyecto</t>
  </si>
  <si>
    <t xml:space="preserve">Capacitación a las entidades </t>
  </si>
  <si>
    <t>Liberación del servicio</t>
  </si>
  <si>
    <t>Iteraciones</t>
  </si>
  <si>
    <t>A la fecha de corte se ha cumplido con todas las actividades programadas</t>
  </si>
  <si>
    <t>Envío para  revisión y/o aprobación de la propuesta de simplificación del trámite de Venta de bienes.</t>
  </si>
  <si>
    <t>Ayudas en línea</t>
  </si>
  <si>
    <t>Capacitación a  funcionarios SUGEF</t>
  </si>
  <si>
    <t>Resolución servicio de prórrogas</t>
  </si>
  <si>
    <t xml:space="preserve">Reunión con tres responsables del proceso </t>
  </si>
  <si>
    <t>Solicitud de Prórroga para la Venta de Bienes</t>
  </si>
  <si>
    <t>Gabriela Amador, Luis Álvarez, Johnny Castro, Marco Salas</t>
  </si>
  <si>
    <t>Cambios en SICVECA</t>
  </si>
  <si>
    <t>Liberación del Servicio de Solicitud de Prórrogas para la Venta de bienes</t>
  </si>
  <si>
    <t xml:space="preserve">Revisar el proceso de gestión del trámite de solicitud de prórroga para la venta de bienes  a fin de simplificarlo  mediante la reducción de sus pasos y su semi-automatización.  </t>
  </si>
  <si>
    <r>
      <t xml:space="preserve">Se cuenta con: 
1. El documento de visión del proyecto
2. El flujograma del proceso actual de gestión del trámite
3 El piloto de la propuesta de mejora revisado por el Oficial de simplificación de trámites y el Superintendente
4. El flujograma del proceso propuesto de gestión del trámite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7. La línea de tiempo definida para la implementación del servicio de autorización de venta de bienes
8.  Se finalizó con la primera iteración .
9. Se cuenta con la carta y plan del proyecto.</t>
    </r>
  </si>
  <si>
    <t>EQUIPO QUE ACOMPAÑA/PARTICIPA:  Gabriela Amador Mata (gamador@sugef.fi.cr), Marco Salas (msalas@sugef.fi.cr); Luis Álvarez Chavarría (alvarezcl@bccr.fi.cr); Johnny Castro González( castroqj@bccr.fi.cr)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</si>
</sst>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sz val="1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i/>
      <sz val="10"/>
      <color theme="4"/>
      <name val="Cambria"/>
      <family val="1"/>
      <scheme val="major"/>
    </font>
    <font>
      <sz val="10"/>
      <name val="Arial"/>
      <family val="2"/>
    </font>
    <font>
      <b/>
      <sz val="10"/>
      <name val="Cambria"/>
      <family val="1"/>
    </font>
    <font>
      <b/>
      <sz val="10"/>
      <color theme="0" tint="-0.499984740745262"/>
      <name val="Cambria"/>
      <family val="1"/>
    </font>
    <font>
      <b/>
      <i/>
      <sz val="10"/>
      <color rgb="FF404040"/>
      <name val="Cambria"/>
      <family val="1"/>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3" fillId="0" borderId="0" applyNumberFormat="0" applyFill="0" applyBorder="0" applyAlignment="0" applyProtection="0"/>
    <xf numFmtId="9" fontId="47" fillId="0" borderId="0" applyFont="0" applyFill="0" applyBorder="0" applyAlignment="0" applyProtection="0"/>
  </cellStyleXfs>
  <cellXfs count="196">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4" fillId="0" borderId="0" xfId="2" applyFont="1" applyProtection="1">
      <alignment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1" fillId="0" borderId="29" xfId="0" applyFont="1" applyBorder="1" applyAlignment="1">
      <alignment vertical="center" wrapText="1"/>
    </xf>
    <xf numFmtId="0" fontId="42" fillId="8" borderId="30" xfId="0" applyFont="1" applyFill="1" applyBorder="1" applyAlignment="1">
      <alignment vertical="center" wrapText="1"/>
    </xf>
    <xf numFmtId="0" fontId="43" fillId="0" borderId="29" xfId="12" applyBorder="1" applyAlignment="1">
      <alignment vertical="center" wrapText="1"/>
    </xf>
    <xf numFmtId="0" fontId="41" fillId="0" borderId="31" xfId="0" applyFont="1" applyBorder="1" applyAlignment="1">
      <alignment horizontal="justify" vertical="top" wrapText="1"/>
    </xf>
    <xf numFmtId="0" fontId="42" fillId="8" borderId="29" xfId="0" applyFont="1" applyFill="1" applyBorder="1" applyAlignment="1">
      <alignment horizontal="center" vertical="center" wrapText="1"/>
    </xf>
    <xf numFmtId="0" fontId="45" fillId="8" borderId="30" xfId="0" applyFont="1" applyFill="1" applyBorder="1" applyAlignment="1">
      <alignment horizontal="center" vertical="center" wrapText="1"/>
    </xf>
    <xf numFmtId="0" fontId="41" fillId="0" borderId="29" xfId="0" applyFont="1" applyBorder="1" applyAlignment="1">
      <alignment horizontal="justify" vertical="center" wrapText="1"/>
    </xf>
    <xf numFmtId="0" fontId="45" fillId="8" borderId="30" xfId="0" applyFont="1" applyFill="1" applyBorder="1" applyAlignment="1">
      <alignment vertical="center" wrapText="1"/>
    </xf>
    <xf numFmtId="0" fontId="41" fillId="0" borderId="30" xfId="0" applyFont="1" applyBorder="1" applyAlignment="1">
      <alignment horizontal="justify" vertical="top"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9" fontId="36" fillId="9" borderId="0" xfId="7" applyNumberFormat="1" applyFont="1" applyFill="1" applyAlignment="1" applyProtection="1">
      <alignment horizontal="center" vertical="center"/>
      <protection locked="0"/>
    </xf>
    <xf numFmtId="0" fontId="24" fillId="0" borderId="4" xfId="2" applyFont="1" applyBorder="1" applyProtection="1">
      <alignment vertical="center"/>
      <protection locked="0"/>
    </xf>
    <xf numFmtId="9" fontId="49" fillId="0" borderId="0" xfId="7" applyNumberFormat="1" applyFont="1" applyAlignment="1" applyProtection="1">
      <alignment horizontal="center" vertical="center"/>
      <protection locked="0"/>
    </xf>
    <xf numFmtId="9" fontId="49" fillId="0" borderId="0" xfId="13" applyFont="1" applyAlignment="1" applyProtection="1">
      <alignment horizontal="center" vertical="center"/>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164" fontId="48" fillId="9" borderId="0" xfId="2" applyNumberFormat="1" applyFont="1" applyFill="1" applyAlignment="1" applyProtection="1">
      <alignment horizontal="center" vertical="center"/>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9" fontId="40" fillId="2" borderId="0" xfId="13"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28" fillId="0" borderId="0" xfId="13" applyFont="1" applyFill="1" applyAlignment="1" applyProtection="1">
      <alignment vertical="center"/>
      <protection locked="0"/>
    </xf>
    <xf numFmtId="0" fontId="45" fillId="2" borderId="32" xfId="0" applyFont="1" applyFill="1" applyBorder="1" applyAlignment="1">
      <alignment horizontal="justify" vertical="center" wrapText="1"/>
    </xf>
    <xf numFmtId="0" fontId="41" fillId="2" borderId="14" xfId="0" applyFont="1" applyFill="1" applyBorder="1" applyAlignment="1">
      <alignment vertical="center" wrapText="1"/>
    </xf>
    <xf numFmtId="0" fontId="41" fillId="2" borderId="32" xfId="0" applyFont="1" applyFill="1" applyBorder="1" applyAlignment="1">
      <alignment horizontal="justify" vertical="center" wrapText="1"/>
    </xf>
    <xf numFmtId="165" fontId="49" fillId="0" borderId="0" xfId="7" applyNumberFormat="1" applyFont="1" applyAlignment="1" applyProtection="1">
      <alignment horizontal="center" vertical="center"/>
      <protection locked="0"/>
    </xf>
    <xf numFmtId="0" fontId="50" fillId="0" borderId="0" xfId="6" applyFont="1" applyFill="1" applyAlignment="1" applyProtection="1">
      <alignment vertical="center"/>
      <protection locked="0"/>
    </xf>
    <xf numFmtId="0" fontId="34" fillId="2" borderId="0" xfId="6" applyFont="1" applyFill="1" applyAlignment="1" applyProtection="1">
      <alignment vertical="center" wrapText="1"/>
      <protection locked="0"/>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164" fontId="40" fillId="0" borderId="0" xfId="2" applyNumberFormat="1" applyFont="1" applyFill="1" applyAlignment="1" applyProtection="1">
      <alignment horizontal="center" vertical="center"/>
    </xf>
    <xf numFmtId="164" fontId="40" fillId="2" borderId="0" xfId="2" applyNumberFormat="1" applyFont="1" applyFill="1" applyAlignment="1" applyProtection="1">
      <alignment horizontal="center" vertical="center"/>
    </xf>
    <xf numFmtId="3" fontId="22" fillId="0" borderId="0" xfId="9" applyFont="1" applyBorder="1" applyProtection="1">
      <alignment horizontal="center"/>
      <protection locked="0"/>
    </xf>
    <xf numFmtId="0" fontId="33" fillId="0" borderId="0" xfId="6" applyFont="1" applyBorder="1" applyProtection="1">
      <alignment horizontal="left"/>
      <protection locked="0"/>
    </xf>
    <xf numFmtId="9" fontId="29" fillId="0" borderId="0" xfId="13" applyFont="1" applyFill="1" applyAlignment="1" applyProtection="1">
      <alignment vertical="center"/>
      <protection locked="0"/>
    </xf>
    <xf numFmtId="10" fontId="38" fillId="0" borderId="0" xfId="13" applyNumberFormat="1" applyFont="1" applyFill="1" applyAlignment="1" applyProtection="1">
      <alignment horizontal="center" vertical="center"/>
    </xf>
    <xf numFmtId="165" fontId="21" fillId="0" borderId="0" xfId="13" applyNumberFormat="1" applyFont="1" applyFill="1" applyAlignment="1" applyProtection="1">
      <alignment horizontal="center"/>
      <protection locked="0"/>
    </xf>
    <xf numFmtId="165" fontId="32" fillId="0" borderId="15" xfId="0" applyNumberFormat="1" applyFont="1" applyBorder="1" applyAlignment="1">
      <alignment horizontal="justify" vertical="center"/>
    </xf>
    <xf numFmtId="0" fontId="42" fillId="7" borderId="28"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1" fillId="0" borderId="28" xfId="0" applyFont="1" applyBorder="1" applyAlignment="1">
      <alignment horizontal="justify" vertical="center" wrapText="1"/>
    </xf>
    <xf numFmtId="0" fontId="41" fillId="0" borderId="27" xfId="0" applyFont="1" applyBorder="1" applyAlignment="1">
      <alignment horizontal="justify" vertical="center" wrapText="1"/>
    </xf>
    <xf numFmtId="0" fontId="42" fillId="8" borderId="28"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2" fillId="7" borderId="28" xfId="0" applyFont="1" applyFill="1" applyBorder="1" applyAlignment="1">
      <alignment horizontal="justify" vertical="top" wrapText="1"/>
    </xf>
    <xf numFmtId="0" fontId="42" fillId="7" borderId="27" xfId="0" applyFont="1" applyFill="1" applyBorder="1" applyAlignment="1">
      <alignment horizontal="justify" vertical="top"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1" fillId="2" borderId="19" xfId="11" applyFont="1" applyFill="1" applyBorder="1" applyAlignment="1">
      <alignment horizontal="center" vertical="center"/>
    </xf>
    <xf numFmtId="0" fontId="51" fillId="2" borderId="20" xfId="11" applyFont="1" applyFill="1" applyBorder="1" applyAlignment="1">
      <alignment horizontal="center" vertical="center"/>
    </xf>
    <xf numFmtId="0" fontId="51"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2"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parte'!$G$9:$G$32</c:f>
              <c:numCache>
                <c:formatCode>m/d/yyyy</c:formatCode>
                <c:ptCount val="24"/>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42467</c:v>
                </c:pt>
                <c:pt idx="23">
                  <c:v>42650</c:v>
                </c:pt>
              </c:numCache>
            </c:numRef>
          </c:val>
        </c:ser>
        <c:ser>
          <c:idx val="1"/>
          <c:order val="1"/>
          <c:tx>
            <c:strRef>
              <c:f>'II parte'!$I$7</c:f>
              <c:strCache>
                <c:ptCount val="1"/>
                <c:pt idx="0">
                  <c:v>DURACIÓN</c:v>
                </c:pt>
              </c:strCache>
            </c:strRef>
          </c:tx>
          <c:invertIfNegative val="0"/>
          <c:val>
            <c:numRef>
              <c:f>'II parte'!$I$9:$I$32</c:f>
              <c:numCache>
                <c:formatCode>0.0</c:formatCode>
                <c:ptCount val="24"/>
                <c:pt idx="0">
                  <c:v>350</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64</c:v>
                </c:pt>
                <c:pt idx="17">
                  <c:v>1</c:v>
                </c:pt>
                <c:pt idx="18">
                  <c:v>0</c:v>
                </c:pt>
                <c:pt idx="19">
                  <c:v>4</c:v>
                </c:pt>
                <c:pt idx="20">
                  <c:v>2</c:v>
                </c:pt>
                <c:pt idx="21">
                  <c:v>6</c:v>
                </c:pt>
                <c:pt idx="22">
                  <c:v>1</c:v>
                </c:pt>
                <c:pt idx="23">
                  <c:v>94</c:v>
                </c:pt>
              </c:numCache>
            </c:numRef>
          </c:val>
        </c:ser>
        <c:dLbls>
          <c:showLegendKey val="0"/>
          <c:showVal val="0"/>
          <c:showCatName val="0"/>
          <c:showSerName val="0"/>
          <c:showPercent val="0"/>
          <c:showBubbleSize val="0"/>
        </c:dLbls>
        <c:gapWidth val="51"/>
        <c:overlap val="100"/>
        <c:axId val="299895368"/>
        <c:axId val="226340200"/>
      </c:barChart>
      <c:catAx>
        <c:axId val="299895368"/>
        <c:scaling>
          <c:orientation val="maxMin"/>
        </c:scaling>
        <c:delete val="0"/>
        <c:axPos val="l"/>
        <c:majorTickMark val="out"/>
        <c:minorTickMark val="none"/>
        <c:tickLblPos val="nextTo"/>
        <c:crossAx val="226340200"/>
        <c:crosses val="autoZero"/>
        <c:auto val="1"/>
        <c:lblAlgn val="ctr"/>
        <c:lblOffset val="100"/>
        <c:noMultiLvlLbl val="0"/>
      </c:catAx>
      <c:valAx>
        <c:axId val="226340200"/>
        <c:scaling>
          <c:orientation val="minMax"/>
          <c:max val="42850"/>
          <c:min val="42394"/>
        </c:scaling>
        <c:delete val="0"/>
        <c:axPos val="t"/>
        <c:majorGridlines/>
        <c:numFmt formatCode="dd/mm" sourceLinked="0"/>
        <c:majorTickMark val="out"/>
        <c:minorTickMark val="none"/>
        <c:tickLblPos val="nextTo"/>
        <c:crossAx val="299895368"/>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39</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gonzalez@sugef.fi.cr" TargetMode="External"/><Relationship Id="rId2" Type="http://schemas.openxmlformats.org/officeDocument/2006/relationships/hyperlink" Target="mailto:gzeledon@sugef.fi.cr" TargetMode="External"/><Relationship Id="rId1" Type="http://schemas.openxmlformats.org/officeDocument/2006/relationships/hyperlink" Target="mailto:jfonseca@sugef.fi.c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5"/>
  <sheetViews>
    <sheetView zoomScale="130" zoomScaleNormal="130" workbookViewId="0">
      <selection activeCell="B9" sqref="B9"/>
    </sheetView>
  </sheetViews>
  <sheetFormatPr baseColWidth="10" defaultColWidth="11.44140625" defaultRowHeight="13.2"/>
  <cols>
    <col min="1" max="1" width="11.44140625" style="86"/>
    <col min="2" max="2" width="50.6640625" style="86" customWidth="1"/>
    <col min="3" max="3" width="100.6640625" style="86" customWidth="1"/>
    <col min="4" max="16384" width="11.44140625" style="86"/>
  </cols>
  <sheetData>
    <row r="1" spans="2:5" ht="13.8" thickBot="1"/>
    <row r="2" spans="2:5" ht="33" customHeight="1" thickBot="1">
      <c r="B2" s="134" t="s">
        <v>69</v>
      </c>
      <c r="C2" s="135"/>
    </row>
    <row r="3" spans="2:5" ht="28.2" thickBot="1">
      <c r="B3" s="88" t="s">
        <v>68</v>
      </c>
      <c r="C3" s="93" t="s">
        <v>79</v>
      </c>
      <c r="E3" s="97"/>
    </row>
    <row r="4" spans="2:5" ht="14.4" thickBot="1">
      <c r="B4" s="88" t="s">
        <v>67</v>
      </c>
      <c r="C4" s="93" t="s">
        <v>81</v>
      </c>
    </row>
    <row r="5" spans="2:5" ht="14.4" thickBot="1">
      <c r="B5" s="88" t="s">
        <v>66</v>
      </c>
      <c r="C5" s="93" t="s">
        <v>82</v>
      </c>
    </row>
    <row r="6" spans="2:5" ht="60.75" customHeight="1" thickBot="1">
      <c r="B6" s="88" t="s">
        <v>65</v>
      </c>
      <c r="C6" s="93" t="s">
        <v>100</v>
      </c>
    </row>
    <row r="7" spans="2:5" ht="28.2" thickBot="1">
      <c r="B7" s="94" t="s">
        <v>64</v>
      </c>
      <c r="C7" s="93" t="s">
        <v>80</v>
      </c>
    </row>
    <row r="8" spans="2:5" ht="14.4" thickBot="1">
      <c r="B8" s="92" t="s">
        <v>63</v>
      </c>
      <c r="C8" s="91" t="s">
        <v>62</v>
      </c>
    </row>
    <row r="9" spans="2:5" ht="233.25" customHeight="1" thickBot="1">
      <c r="B9" s="95" t="s">
        <v>79</v>
      </c>
      <c r="C9" s="90" t="s">
        <v>78</v>
      </c>
    </row>
    <row r="10" spans="2:5" ht="28.2" thickBot="1">
      <c r="B10" s="118" t="s">
        <v>83</v>
      </c>
      <c r="C10" s="119"/>
    </row>
    <row r="11" spans="2:5" ht="69.599999999999994" thickBot="1">
      <c r="B11" s="120" t="s">
        <v>101</v>
      </c>
      <c r="C11" s="119" t="s">
        <v>77</v>
      </c>
    </row>
    <row r="12" spans="2:5" ht="50.25" customHeight="1" thickBot="1">
      <c r="B12" s="136" t="s">
        <v>61</v>
      </c>
      <c r="C12" s="137"/>
    </row>
    <row r="13" spans="2:5" ht="14.4" thickBot="1">
      <c r="B13" s="88" t="s">
        <v>60</v>
      </c>
      <c r="C13" s="87" t="s">
        <v>84</v>
      </c>
    </row>
    <row r="14" spans="2:5" ht="14.4" thickBot="1">
      <c r="B14" s="88" t="s">
        <v>59</v>
      </c>
      <c r="C14" s="87" t="s">
        <v>85</v>
      </c>
    </row>
    <row r="15" spans="2:5" ht="20.25" customHeight="1" thickBot="1">
      <c r="B15" s="88" t="s">
        <v>58</v>
      </c>
      <c r="C15" s="87" t="s">
        <v>86</v>
      </c>
    </row>
    <row r="16" spans="2:5" ht="35.25" customHeight="1" thickBot="1">
      <c r="B16" s="88" t="s">
        <v>57</v>
      </c>
      <c r="C16" s="87" t="s">
        <v>87</v>
      </c>
    </row>
    <row r="17" spans="2:3" ht="14.4" thickBot="1">
      <c r="B17" s="138" t="s">
        <v>76</v>
      </c>
      <c r="C17" s="139"/>
    </row>
    <row r="18" spans="2:3" ht="14.4" thickBot="1">
      <c r="B18" s="88" t="s">
        <v>56</v>
      </c>
      <c r="C18" s="87" t="s">
        <v>89</v>
      </c>
    </row>
    <row r="19" spans="2:3" ht="14.4" thickBot="1">
      <c r="B19" s="88" t="s">
        <v>55</v>
      </c>
      <c r="C19" s="87" t="s">
        <v>90</v>
      </c>
    </row>
    <row r="20" spans="2:3" ht="14.4" thickBot="1">
      <c r="B20" s="88" t="s">
        <v>54</v>
      </c>
      <c r="C20" s="89" t="s">
        <v>75</v>
      </c>
    </row>
    <row r="21" spans="2:3" ht="14.4" thickBot="1">
      <c r="B21" s="88" t="s">
        <v>53</v>
      </c>
      <c r="C21" s="87" t="s">
        <v>91</v>
      </c>
    </row>
    <row r="22" spans="2:3" ht="14.4" thickBot="1">
      <c r="B22" s="88" t="s">
        <v>52</v>
      </c>
      <c r="C22" s="87" t="s">
        <v>88</v>
      </c>
    </row>
    <row r="23" spans="2:3" ht="15.75" customHeight="1" thickBot="1">
      <c r="B23" s="138" t="s">
        <v>74</v>
      </c>
      <c r="C23" s="139"/>
    </row>
    <row r="24" spans="2:3" ht="14.4" thickBot="1">
      <c r="B24" s="88" t="s">
        <v>56</v>
      </c>
      <c r="C24" s="87" t="s">
        <v>92</v>
      </c>
    </row>
    <row r="25" spans="2:3" ht="14.4" thickBot="1">
      <c r="B25" s="88" t="s">
        <v>55</v>
      </c>
      <c r="C25" s="87" t="s">
        <v>93</v>
      </c>
    </row>
    <row r="26" spans="2:3" ht="14.4" thickBot="1">
      <c r="B26" s="88" t="s">
        <v>54</v>
      </c>
      <c r="C26" s="89" t="s">
        <v>73</v>
      </c>
    </row>
    <row r="27" spans="2:3" ht="14.4" thickBot="1">
      <c r="B27" s="88" t="s">
        <v>53</v>
      </c>
      <c r="C27" s="87" t="s">
        <v>94</v>
      </c>
    </row>
    <row r="28" spans="2:3" ht="14.4" thickBot="1">
      <c r="B28" s="88" t="s">
        <v>52</v>
      </c>
      <c r="C28" s="87" t="s">
        <v>88</v>
      </c>
    </row>
    <row r="29" spans="2:3" ht="14.4" thickBot="1">
      <c r="B29" s="138" t="s">
        <v>72</v>
      </c>
      <c r="C29" s="139"/>
    </row>
    <row r="30" spans="2:3" ht="17.25" customHeight="1" thickBot="1">
      <c r="B30" s="88" t="s">
        <v>56</v>
      </c>
      <c r="C30" s="93" t="s">
        <v>95</v>
      </c>
    </row>
    <row r="31" spans="2:3" ht="14.4" thickBot="1">
      <c r="B31" s="88" t="s">
        <v>55</v>
      </c>
      <c r="C31" s="87" t="s">
        <v>96</v>
      </c>
    </row>
    <row r="32" spans="2:3" ht="14.4" thickBot="1">
      <c r="B32" s="88" t="s">
        <v>54</v>
      </c>
      <c r="C32" s="89" t="s">
        <v>71</v>
      </c>
    </row>
    <row r="33" spans="2:3" ht="14.4" thickBot="1">
      <c r="B33" s="88" t="s">
        <v>53</v>
      </c>
      <c r="C33" s="87" t="s">
        <v>97</v>
      </c>
    </row>
    <row r="34" spans="2:3" ht="14.4" thickBot="1">
      <c r="B34" s="88" t="s">
        <v>52</v>
      </c>
      <c r="C34" s="87" t="s">
        <v>88</v>
      </c>
    </row>
    <row r="35" spans="2:3" ht="33" customHeight="1" thickBot="1">
      <c r="B35" s="140" t="s">
        <v>70</v>
      </c>
      <c r="C35" s="141"/>
    </row>
  </sheetData>
  <mergeCells count="6">
    <mergeCell ref="B2:C2"/>
    <mergeCell ref="B12:C12"/>
    <mergeCell ref="B17:C17"/>
    <mergeCell ref="B35:C35"/>
    <mergeCell ref="B23:C23"/>
    <mergeCell ref="B29:C29"/>
  </mergeCells>
  <hyperlinks>
    <hyperlink ref="C20" r:id="rId1"/>
    <hyperlink ref="C26" r:id="rId2"/>
    <hyperlink ref="C32"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9" zoomScale="140" zoomScaleNormal="140" workbookViewId="0">
      <selection activeCell="B22" sqref="B22:J23"/>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43" t="s">
        <v>0</v>
      </c>
      <c r="C2" s="143"/>
      <c r="D2" s="143"/>
      <c r="E2" s="143"/>
      <c r="F2" s="143"/>
      <c r="G2" s="143"/>
      <c r="H2" s="143"/>
      <c r="I2" s="143"/>
      <c r="J2" s="143"/>
    </row>
    <row r="3" spans="2:12">
      <c r="B3" s="146"/>
      <c r="C3" s="146"/>
      <c r="D3" s="146"/>
      <c r="E3" s="146"/>
      <c r="F3" s="146"/>
      <c r="G3" s="146"/>
      <c r="H3" s="146"/>
      <c r="I3" s="146"/>
      <c r="J3" s="146"/>
    </row>
    <row r="4" spans="2:12" ht="50.1" customHeight="1">
      <c r="B4" s="144" t="s">
        <v>102</v>
      </c>
      <c r="C4" s="144"/>
      <c r="D4" s="144"/>
      <c r="E4" s="144"/>
      <c r="F4" s="144"/>
      <c r="G4" s="144"/>
      <c r="H4" s="144"/>
      <c r="I4" s="144"/>
      <c r="J4" s="144"/>
    </row>
    <row r="5" spans="2:12" ht="50.1" customHeight="1">
      <c r="B5" s="144"/>
      <c r="C5" s="144"/>
      <c r="D5" s="144"/>
      <c r="E5" s="144"/>
      <c r="F5" s="144"/>
      <c r="G5" s="144"/>
      <c r="H5" s="144"/>
      <c r="I5" s="144"/>
      <c r="J5" s="144"/>
    </row>
    <row r="6" spans="2:12">
      <c r="B6" s="142"/>
      <c r="C6" s="142"/>
      <c r="D6" s="142"/>
      <c r="E6" s="142"/>
      <c r="F6" s="142"/>
      <c r="G6" s="142"/>
      <c r="H6" s="142"/>
      <c r="I6" s="142"/>
      <c r="J6" s="142"/>
    </row>
    <row r="7" spans="2:12" ht="19.95" customHeight="1">
      <c r="B7" s="145" t="s">
        <v>104</v>
      </c>
      <c r="C7" s="145"/>
      <c r="D7" s="145"/>
      <c r="E7" s="145"/>
      <c r="F7" s="145"/>
      <c r="G7" s="145"/>
      <c r="H7" s="145"/>
      <c r="I7" s="145"/>
      <c r="J7" s="145"/>
    </row>
    <row r="8" spans="2:12" ht="19.95" customHeight="1">
      <c r="B8" s="145"/>
      <c r="C8" s="145"/>
      <c r="D8" s="145"/>
      <c r="E8" s="145"/>
      <c r="F8" s="145"/>
      <c r="G8" s="145"/>
      <c r="H8" s="145"/>
      <c r="I8" s="145"/>
      <c r="J8" s="145"/>
    </row>
    <row r="9" spans="2:12" ht="19.95" customHeight="1">
      <c r="B9" s="145"/>
      <c r="C9" s="145"/>
      <c r="D9" s="145"/>
      <c r="E9" s="145"/>
      <c r="F9" s="145"/>
      <c r="G9" s="145"/>
      <c r="H9" s="145"/>
      <c r="I9" s="145"/>
      <c r="J9" s="145"/>
      <c r="L9" s="12"/>
    </row>
    <row r="10" spans="2:12" ht="19.95" customHeight="1">
      <c r="B10" s="145"/>
      <c r="C10" s="145"/>
      <c r="D10" s="145"/>
      <c r="E10" s="145"/>
      <c r="F10" s="145"/>
      <c r="G10" s="145"/>
      <c r="H10" s="145"/>
      <c r="I10" s="145"/>
      <c r="J10" s="145"/>
    </row>
    <row r="11" spans="2:12">
      <c r="B11" s="142"/>
      <c r="C11" s="142"/>
      <c r="D11" s="142"/>
      <c r="E11" s="142"/>
      <c r="F11" s="142"/>
      <c r="G11" s="142"/>
      <c r="H11" s="142"/>
      <c r="I11" s="142"/>
      <c r="J11" s="142"/>
    </row>
    <row r="12" spans="2:12" ht="12.75" customHeight="1">
      <c r="B12" s="147" t="s">
        <v>105</v>
      </c>
      <c r="C12" s="147"/>
      <c r="D12" s="147"/>
      <c r="E12" s="147"/>
      <c r="F12" s="147"/>
      <c r="G12" s="147"/>
      <c r="H12" s="147"/>
      <c r="I12" s="147"/>
      <c r="J12" s="147"/>
    </row>
    <row r="13" spans="2:12" ht="114" customHeight="1">
      <c r="B13" s="147"/>
      <c r="C13" s="147"/>
      <c r="D13" s="147"/>
      <c r="E13" s="147"/>
      <c r="F13" s="147"/>
      <c r="G13" s="147"/>
      <c r="H13" s="147"/>
      <c r="I13" s="147"/>
      <c r="J13" s="147"/>
      <c r="L13" s="13"/>
    </row>
    <row r="14" spans="2:12">
      <c r="B14" s="142"/>
      <c r="C14" s="142"/>
      <c r="D14" s="142"/>
      <c r="E14" s="142"/>
      <c r="F14" s="142"/>
      <c r="G14" s="142"/>
      <c r="H14" s="142"/>
      <c r="I14" s="142"/>
      <c r="J14" s="142"/>
    </row>
    <row r="15" spans="2:12" ht="13.5" customHeight="1">
      <c r="B15" s="165" t="s">
        <v>22</v>
      </c>
      <c r="C15" s="165"/>
      <c r="D15" s="165"/>
      <c r="E15" s="165"/>
      <c r="F15" s="142"/>
      <c r="G15" s="160" t="s">
        <v>1</v>
      </c>
      <c r="H15" s="161"/>
      <c r="I15" s="161"/>
      <c r="J15" s="162"/>
    </row>
    <row r="16" spans="2:12" ht="65.099999999999994" customHeight="1">
      <c r="B16" s="163" t="s">
        <v>5</v>
      </c>
      <c r="C16" s="163"/>
      <c r="D16" s="84" t="s">
        <v>6</v>
      </c>
      <c r="E16" s="14" t="s">
        <v>7</v>
      </c>
      <c r="F16" s="142"/>
      <c r="G16" s="148" t="s">
        <v>109</v>
      </c>
      <c r="H16" s="149"/>
      <c r="I16" s="149"/>
      <c r="J16" s="150"/>
      <c r="L16" s="15"/>
    </row>
    <row r="17" spans="2:12" ht="65.099999999999994" customHeight="1">
      <c r="B17" s="164">
        <f>+'II parte'!G9</f>
        <v>42394</v>
      </c>
      <c r="C17" s="164"/>
      <c r="D17" s="85">
        <f>+'II parte'!H40</f>
        <v>42744</v>
      </c>
      <c r="E17" s="16">
        <f>+D17-B17</f>
        <v>350</v>
      </c>
      <c r="F17" s="142"/>
      <c r="G17" s="151"/>
      <c r="H17" s="152"/>
      <c r="I17" s="152"/>
      <c r="J17" s="153"/>
      <c r="L17" s="15"/>
    </row>
    <row r="18" spans="2:12">
      <c r="B18" s="142"/>
      <c r="C18" s="142"/>
      <c r="D18" s="142"/>
      <c r="E18" s="142"/>
      <c r="F18" s="142"/>
      <c r="G18" s="142"/>
      <c r="H18" s="142"/>
      <c r="I18" s="142"/>
      <c r="J18" s="142"/>
    </row>
    <row r="19" spans="2:12">
      <c r="B19" s="148" t="s">
        <v>103</v>
      </c>
      <c r="C19" s="149"/>
      <c r="D19" s="149"/>
      <c r="E19" s="149"/>
      <c r="F19" s="149"/>
      <c r="G19" s="149"/>
      <c r="H19" s="149"/>
      <c r="I19" s="149"/>
      <c r="J19" s="150"/>
    </row>
    <row r="20" spans="2:12" ht="17.399999999999999">
      <c r="B20" s="151"/>
      <c r="C20" s="152"/>
      <c r="D20" s="152"/>
      <c r="E20" s="152"/>
      <c r="F20" s="152"/>
      <c r="G20" s="152"/>
      <c r="H20" s="152"/>
      <c r="I20" s="152"/>
      <c r="J20" s="153"/>
      <c r="L20" s="15"/>
    </row>
    <row r="21" spans="2:12">
      <c r="B21" s="142"/>
      <c r="C21" s="142"/>
      <c r="D21" s="142"/>
      <c r="E21" s="142"/>
      <c r="F21" s="142"/>
      <c r="G21" s="142"/>
      <c r="H21" s="142"/>
      <c r="I21" s="142"/>
      <c r="J21" s="142"/>
    </row>
    <row r="22" spans="2:12" ht="35.1" customHeight="1">
      <c r="B22" s="154" t="s">
        <v>132</v>
      </c>
      <c r="C22" s="155"/>
      <c r="D22" s="155"/>
      <c r="E22" s="155"/>
      <c r="F22" s="155"/>
      <c r="G22" s="155"/>
      <c r="H22" s="155"/>
      <c r="I22" s="155"/>
      <c r="J22" s="156"/>
    </row>
    <row r="23" spans="2:12" ht="35.1" customHeight="1">
      <c r="B23" s="157"/>
      <c r="C23" s="158"/>
      <c r="D23" s="158"/>
      <c r="E23" s="158"/>
      <c r="F23" s="158"/>
      <c r="G23" s="158"/>
      <c r="H23" s="158"/>
      <c r="I23" s="158"/>
      <c r="J23" s="159"/>
      <c r="L23" s="15"/>
    </row>
    <row r="24" spans="2:12">
      <c r="B24" s="142"/>
      <c r="C24" s="142"/>
      <c r="D24" s="142"/>
      <c r="E24" s="142"/>
      <c r="F24" s="142"/>
      <c r="G24" s="142"/>
      <c r="H24" s="142"/>
      <c r="I24" s="142"/>
      <c r="J24" s="142"/>
    </row>
    <row r="25" spans="2:12" ht="17.399999999999999">
      <c r="B25" s="154" t="s">
        <v>106</v>
      </c>
      <c r="C25" s="155"/>
      <c r="D25" s="155"/>
      <c r="E25" s="155"/>
      <c r="F25" s="155"/>
      <c r="G25" s="155"/>
      <c r="H25" s="155"/>
      <c r="I25" s="155"/>
      <c r="J25" s="156"/>
      <c r="L25" s="15"/>
    </row>
    <row r="26" spans="2:12" ht="23.4" customHeight="1">
      <c r="B26" s="157"/>
      <c r="C26" s="158"/>
      <c r="D26" s="158"/>
      <c r="E26" s="158"/>
      <c r="F26" s="158"/>
      <c r="G26" s="158"/>
      <c r="H26" s="158"/>
      <c r="I26" s="158"/>
      <c r="J26" s="159"/>
    </row>
    <row r="27" spans="2:12">
      <c r="B27" s="142"/>
      <c r="C27" s="142"/>
      <c r="D27" s="142"/>
      <c r="E27" s="142"/>
      <c r="F27" s="142"/>
      <c r="G27" s="142"/>
      <c r="H27" s="142"/>
      <c r="I27" s="142"/>
      <c r="J27" s="142"/>
    </row>
    <row r="28" spans="2:12" ht="19.5" customHeight="1">
      <c r="B28" s="148" t="s">
        <v>108</v>
      </c>
      <c r="C28" s="149"/>
      <c r="D28" s="149"/>
      <c r="E28" s="149"/>
      <c r="F28" s="149"/>
      <c r="G28" s="149"/>
      <c r="H28" s="149"/>
      <c r="I28" s="149"/>
      <c r="J28" s="150"/>
    </row>
    <row r="29" spans="2:12" ht="16.5" customHeight="1">
      <c r="B29" s="151"/>
      <c r="C29" s="152"/>
      <c r="D29" s="152"/>
      <c r="E29" s="152"/>
      <c r="F29" s="152"/>
      <c r="G29" s="152"/>
      <c r="H29" s="152"/>
      <c r="I29" s="152"/>
      <c r="J29" s="153"/>
    </row>
    <row r="30" spans="2:12">
      <c r="B30" s="146"/>
      <c r="C30" s="146"/>
      <c r="D30" s="146"/>
      <c r="E30" s="146"/>
      <c r="F30" s="146"/>
      <c r="G30" s="146"/>
      <c r="H30" s="146"/>
      <c r="I30" s="146"/>
      <c r="J30" s="146"/>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9"/>
  <sheetViews>
    <sheetView showGridLines="0" tabSelected="1" zoomScaleNormal="100" workbookViewId="0">
      <selection activeCell="E40" sqref="E40"/>
    </sheetView>
  </sheetViews>
  <sheetFormatPr baseColWidth="10" defaultColWidth="3.109375" defaultRowHeight="16.8" outlineLevelRow="3"/>
  <cols>
    <col min="1" max="2" width="3" style="25" customWidth="1"/>
    <col min="3" max="3" width="2.77734375" style="75" customWidth="1"/>
    <col min="4" max="4" width="3" style="75" customWidth="1"/>
    <col min="5" max="5" width="47.44140625" style="64" customWidth="1"/>
    <col min="6" max="6" width="18.77734375" style="64" customWidth="1"/>
    <col min="7" max="7" width="19.109375" style="76" customWidth="1"/>
    <col min="8" max="8" width="16.6640625" style="76" customWidth="1"/>
    <col min="9" max="9" width="8.5546875" style="77" customWidth="1"/>
    <col min="10" max="10" width="11.6640625" style="77" customWidth="1"/>
    <col min="11" max="11" width="13.109375" style="26" customWidth="1"/>
    <col min="12" max="12" width="7.109375" style="26" customWidth="1"/>
    <col min="13" max="13" width="13.33203125" style="26" customWidth="1"/>
    <col min="14" max="14" width="36.6640625" style="27" customWidth="1"/>
    <col min="15" max="16384" width="3.109375" style="25"/>
  </cols>
  <sheetData>
    <row r="2" spans="1:15" ht="13.95" customHeight="1">
      <c r="A2" s="175" t="s">
        <v>23</v>
      </c>
      <c r="B2" s="175"/>
      <c r="C2" s="175"/>
      <c r="D2" s="175"/>
      <c r="E2" s="175"/>
      <c r="F2" s="175"/>
      <c r="G2" s="175"/>
      <c r="H2" s="175"/>
      <c r="I2" s="175"/>
      <c r="J2" s="175"/>
      <c r="K2" s="175"/>
      <c r="L2" s="24"/>
      <c r="M2" s="24"/>
      <c r="N2" s="24"/>
    </row>
    <row r="3" spans="1:15" ht="21" customHeight="1">
      <c r="A3" s="175"/>
      <c r="B3" s="175"/>
      <c r="C3" s="175"/>
      <c r="D3" s="175"/>
      <c r="E3" s="175"/>
      <c r="F3" s="175"/>
      <c r="G3" s="175"/>
      <c r="H3" s="175"/>
      <c r="I3" s="175"/>
      <c r="J3" s="175"/>
      <c r="K3" s="175"/>
      <c r="L3" s="24"/>
      <c r="M3" s="24"/>
      <c r="N3" s="24"/>
    </row>
    <row r="4" spans="1:15" ht="18.75" customHeight="1">
      <c r="A4" s="175"/>
      <c r="B4" s="175"/>
      <c r="C4" s="175"/>
      <c r="D4" s="175"/>
      <c r="E4" s="175"/>
      <c r="F4" s="175"/>
      <c r="G4" s="175"/>
      <c r="H4" s="175"/>
      <c r="I4" s="175"/>
      <c r="J4" s="175"/>
      <c r="K4" s="175"/>
      <c r="L4" s="24"/>
      <c r="M4" s="24"/>
      <c r="N4" s="24"/>
    </row>
    <row r="5" spans="1:15">
      <c r="A5" s="175"/>
      <c r="B5" s="175"/>
      <c r="C5" s="175"/>
      <c r="D5" s="175"/>
      <c r="E5" s="175"/>
      <c r="F5" s="175"/>
      <c r="G5" s="175"/>
      <c r="H5" s="175"/>
      <c r="I5" s="175"/>
      <c r="J5" s="175"/>
      <c r="K5" s="175"/>
    </row>
    <row r="6" spans="1:15" ht="13.8">
      <c r="A6" s="28"/>
      <c r="B6" s="28"/>
      <c r="C6" s="130"/>
      <c r="D6" s="78"/>
      <c r="E6" s="132"/>
      <c r="F6" s="60"/>
      <c r="G6" s="61"/>
      <c r="H6" s="61"/>
      <c r="I6" s="58"/>
      <c r="J6" s="58"/>
      <c r="K6" s="17"/>
      <c r="L6" s="17"/>
      <c r="M6" s="17"/>
      <c r="N6" s="18"/>
    </row>
    <row r="7" spans="1:15" s="31" customFormat="1" ht="25.5" customHeight="1">
      <c r="A7" s="29"/>
      <c r="B7" s="29"/>
      <c r="C7" s="79"/>
      <c r="D7" s="79"/>
      <c r="E7" s="62" t="s">
        <v>24</v>
      </c>
      <c r="F7" s="62" t="s">
        <v>111</v>
      </c>
      <c r="G7" s="63" t="s">
        <v>2</v>
      </c>
      <c r="H7" s="63" t="s">
        <v>4</v>
      </c>
      <c r="I7" s="62" t="s">
        <v>7</v>
      </c>
      <c r="J7" s="62" t="s">
        <v>51</v>
      </c>
      <c r="K7" s="20" t="s">
        <v>3</v>
      </c>
      <c r="L7" s="19"/>
      <c r="M7" s="19"/>
      <c r="N7" s="30"/>
    </row>
    <row r="8" spans="1:15" ht="15.75" customHeight="1">
      <c r="B8" s="128"/>
      <c r="F8" s="65"/>
      <c r="G8" s="66"/>
      <c r="H8" s="66"/>
      <c r="I8" s="67"/>
      <c r="J8" s="67"/>
      <c r="K8" s="131">
        <v>0.79500000000000004</v>
      </c>
      <c r="L8" s="21"/>
      <c r="M8" s="21"/>
      <c r="O8" s="26"/>
    </row>
    <row r="9" spans="1:15" s="42" customFormat="1" ht="18.899999999999999" customHeight="1">
      <c r="A9" s="40"/>
      <c r="B9" s="129" t="s">
        <v>126</v>
      </c>
      <c r="C9" s="80"/>
      <c r="D9" s="80"/>
      <c r="E9" s="68"/>
      <c r="F9" s="69"/>
      <c r="G9" s="57">
        <v>42394</v>
      </c>
      <c r="H9" s="57">
        <f>+H40</f>
        <v>42744</v>
      </c>
      <c r="I9" s="70">
        <f>+H9-G9</f>
        <v>350</v>
      </c>
      <c r="J9" s="70">
        <f>+J18+J32+J25+J10</f>
        <v>93</v>
      </c>
      <c r="K9" s="99"/>
      <c r="L9" s="22"/>
      <c r="M9" s="23"/>
      <c r="N9" s="41"/>
    </row>
    <row r="10" spans="1:15" s="39" customFormat="1" ht="39.6" outlineLevel="1">
      <c r="A10" s="35"/>
      <c r="B10" s="102"/>
      <c r="C10" s="103" t="s">
        <v>33</v>
      </c>
      <c r="D10" s="103"/>
      <c r="E10" s="104"/>
      <c r="F10" s="105" t="s">
        <v>110</v>
      </c>
      <c r="G10" s="106">
        <v>42394</v>
      </c>
      <c r="H10" s="106">
        <v>42395</v>
      </c>
      <c r="I10" s="108">
        <f>+H10-G10</f>
        <v>1</v>
      </c>
      <c r="J10" s="107">
        <v>2</v>
      </c>
      <c r="K10" s="98">
        <f>+K11+K15</f>
        <v>1</v>
      </c>
      <c r="L10" s="36"/>
      <c r="M10" s="37"/>
      <c r="N10" s="38"/>
    </row>
    <row r="11" spans="1:15" s="39" customFormat="1" ht="13.2" outlineLevel="2">
      <c r="A11" s="35"/>
      <c r="B11" s="35"/>
      <c r="C11" s="82"/>
      <c r="D11" s="122" t="s">
        <v>34</v>
      </c>
      <c r="E11" s="71"/>
      <c r="G11" s="48">
        <v>42394</v>
      </c>
      <c r="H11" s="48">
        <v>42394</v>
      </c>
      <c r="I11" s="126">
        <f>+H11-G11</f>
        <v>0</v>
      </c>
      <c r="J11" s="58">
        <v>1</v>
      </c>
      <c r="K11" s="113">
        <f>+K12+K13+K14</f>
        <v>0.5</v>
      </c>
      <c r="L11" s="36"/>
      <c r="M11" s="37"/>
      <c r="N11" s="38"/>
    </row>
    <row r="12" spans="1:15" s="39" customFormat="1" ht="13.2" outlineLevel="3">
      <c r="A12" s="35"/>
      <c r="B12" s="35"/>
      <c r="C12" s="82"/>
      <c r="D12" s="82"/>
      <c r="E12" s="72" t="s">
        <v>125</v>
      </c>
      <c r="G12" s="48">
        <v>42394</v>
      </c>
      <c r="H12" s="48">
        <v>42394</v>
      </c>
      <c r="I12" s="126">
        <f t="shared" ref="I12:I17" si="0">+H12-G12</f>
        <v>0</v>
      </c>
      <c r="J12" s="58">
        <v>1</v>
      </c>
      <c r="K12" s="101">
        <v>0.16666666666666669</v>
      </c>
      <c r="L12" s="36"/>
      <c r="M12" s="37"/>
      <c r="N12" s="38"/>
    </row>
    <row r="13" spans="1:15" s="39" customFormat="1" ht="13.2" outlineLevel="3">
      <c r="A13" s="35"/>
      <c r="B13" s="35"/>
      <c r="C13" s="82"/>
      <c r="D13" s="82"/>
      <c r="E13" s="72" t="s">
        <v>35</v>
      </c>
      <c r="F13" s="46"/>
      <c r="G13" s="48">
        <v>42394</v>
      </c>
      <c r="H13" s="48">
        <v>42394</v>
      </c>
      <c r="I13" s="126">
        <f t="shared" si="0"/>
        <v>0</v>
      </c>
      <c r="J13" s="58">
        <v>1</v>
      </c>
      <c r="K13" s="101">
        <v>0.16666666666666669</v>
      </c>
      <c r="L13" s="36"/>
      <c r="M13" s="37"/>
      <c r="N13" s="38"/>
    </row>
    <row r="14" spans="1:15" s="39" customFormat="1" ht="13.2" outlineLevel="3">
      <c r="A14" s="35"/>
      <c r="B14" s="35"/>
      <c r="C14" s="82"/>
      <c r="D14" s="82"/>
      <c r="E14" s="71" t="s">
        <v>36</v>
      </c>
      <c r="F14" s="46"/>
      <c r="G14" s="48">
        <v>42394</v>
      </c>
      <c r="H14" s="48">
        <v>42394</v>
      </c>
      <c r="I14" s="126">
        <f t="shared" si="0"/>
        <v>0</v>
      </c>
      <c r="J14" s="58">
        <v>1</v>
      </c>
      <c r="K14" s="101">
        <v>0.16666666666666669</v>
      </c>
      <c r="L14" s="36"/>
      <c r="M14" s="37"/>
      <c r="N14" s="38"/>
    </row>
    <row r="15" spans="1:15" s="39" customFormat="1" ht="13.2" outlineLevel="2">
      <c r="A15" s="35"/>
      <c r="B15" s="35"/>
      <c r="C15" s="71"/>
      <c r="D15" s="122" t="s">
        <v>37</v>
      </c>
      <c r="E15" s="71"/>
      <c r="F15" s="46"/>
      <c r="G15" s="48">
        <v>42394</v>
      </c>
      <c r="H15" s="48">
        <v>42395</v>
      </c>
      <c r="I15" s="126">
        <f t="shared" si="0"/>
        <v>1</v>
      </c>
      <c r="J15" s="58">
        <v>2</v>
      </c>
      <c r="K15" s="113">
        <f>+K16+K17</f>
        <v>0.5</v>
      </c>
      <c r="L15" s="36"/>
      <c r="M15" s="37"/>
      <c r="N15" s="38"/>
    </row>
    <row r="16" spans="1:15" s="39" customFormat="1" ht="13.2" outlineLevel="3">
      <c r="A16" s="35"/>
      <c r="B16" s="35"/>
      <c r="C16" s="82"/>
      <c r="D16" s="82"/>
      <c r="E16" s="72" t="s">
        <v>38</v>
      </c>
      <c r="F16" s="46"/>
      <c r="G16" s="48">
        <v>42394</v>
      </c>
      <c r="H16" s="48">
        <v>42395</v>
      </c>
      <c r="I16" s="126">
        <f t="shared" si="0"/>
        <v>1</v>
      </c>
      <c r="J16" s="58">
        <v>2</v>
      </c>
      <c r="K16" s="101">
        <v>0.25</v>
      </c>
      <c r="L16" s="36"/>
      <c r="M16" s="37"/>
      <c r="N16" s="38"/>
    </row>
    <row r="17" spans="1:14" s="39" customFormat="1" ht="26.4" outlineLevel="3">
      <c r="A17" s="35"/>
      <c r="B17" s="35"/>
      <c r="C17" s="82"/>
      <c r="D17" s="82"/>
      <c r="E17" s="72" t="s">
        <v>42</v>
      </c>
      <c r="F17" s="46"/>
      <c r="G17" s="48">
        <v>42395</v>
      </c>
      <c r="H17" s="48">
        <v>42395</v>
      </c>
      <c r="I17" s="126">
        <f t="shared" si="0"/>
        <v>0</v>
      </c>
      <c r="J17" s="58">
        <v>1</v>
      </c>
      <c r="K17" s="101">
        <v>0.25</v>
      </c>
      <c r="L17" s="36"/>
      <c r="M17" s="37"/>
      <c r="N17" s="38"/>
    </row>
    <row r="18" spans="1:14" s="39" customFormat="1" ht="39.6" outlineLevel="1">
      <c r="A18" s="35"/>
      <c r="B18" s="102"/>
      <c r="C18" s="103" t="s">
        <v>43</v>
      </c>
      <c r="D18" s="104"/>
      <c r="E18" s="104"/>
      <c r="F18" s="105" t="s">
        <v>110</v>
      </c>
      <c r="G18" s="106">
        <v>42396</v>
      </c>
      <c r="H18" s="106">
        <v>42403</v>
      </c>
      <c r="I18" s="108">
        <f>+H18-G18</f>
        <v>7</v>
      </c>
      <c r="J18" s="107">
        <v>6</v>
      </c>
      <c r="K18" s="98">
        <f>+K19+K20+K21+K22+K23+K24</f>
        <v>1.0000000000000002</v>
      </c>
      <c r="L18" s="36"/>
      <c r="M18" s="37"/>
      <c r="N18" s="38"/>
    </row>
    <row r="19" spans="1:14" s="39" customFormat="1" ht="26.4" outlineLevel="2">
      <c r="A19" s="35"/>
      <c r="B19" s="35"/>
      <c r="C19" s="82"/>
      <c r="D19" s="83"/>
      <c r="E19" s="73" t="s">
        <v>40</v>
      </c>
      <c r="F19" s="46"/>
      <c r="G19" s="48">
        <v>42396</v>
      </c>
      <c r="H19" s="48">
        <v>42396</v>
      </c>
      <c r="I19" s="126">
        <f>+H19-G19</f>
        <v>0</v>
      </c>
      <c r="J19" s="58">
        <v>1</v>
      </c>
      <c r="K19" s="100">
        <v>0.16666666666666669</v>
      </c>
      <c r="L19" s="36"/>
      <c r="M19" s="37"/>
      <c r="N19" s="38"/>
    </row>
    <row r="20" spans="1:14" s="39" customFormat="1" ht="26.4" outlineLevel="2">
      <c r="A20" s="35"/>
      <c r="B20" s="35"/>
      <c r="C20" s="82"/>
      <c r="D20" s="83"/>
      <c r="E20" s="73" t="s">
        <v>45</v>
      </c>
      <c r="F20" s="46"/>
      <c r="G20" s="48">
        <v>42397</v>
      </c>
      <c r="H20" s="48">
        <v>42397</v>
      </c>
      <c r="I20" s="126">
        <f t="shared" ref="I20:I24" si="1">+H20-G20</f>
        <v>0</v>
      </c>
      <c r="J20" s="58">
        <v>1</v>
      </c>
      <c r="K20" s="100">
        <v>0.16666666666666669</v>
      </c>
      <c r="L20" s="36"/>
      <c r="M20" s="37"/>
      <c r="N20" s="38"/>
    </row>
    <row r="21" spans="1:14" s="39" customFormat="1" ht="13.2" outlineLevel="2">
      <c r="A21" s="35"/>
      <c r="B21" s="35"/>
      <c r="C21" s="82"/>
      <c r="D21" s="83"/>
      <c r="E21" s="73" t="s">
        <v>46</v>
      </c>
      <c r="F21" s="46"/>
      <c r="G21" s="48">
        <v>42396</v>
      </c>
      <c r="H21" s="48">
        <v>42398</v>
      </c>
      <c r="I21" s="126">
        <f t="shared" si="1"/>
        <v>2</v>
      </c>
      <c r="J21" s="58">
        <v>3</v>
      </c>
      <c r="K21" s="100">
        <v>0.16666666666666669</v>
      </c>
      <c r="L21" s="36"/>
      <c r="M21" s="37"/>
      <c r="N21" s="38"/>
    </row>
    <row r="22" spans="1:14" s="39" customFormat="1" ht="13.2" outlineLevel="2">
      <c r="A22" s="35"/>
      <c r="B22" s="35"/>
      <c r="C22" s="82"/>
      <c r="D22" s="83"/>
      <c r="E22" s="73" t="s">
        <v>41</v>
      </c>
      <c r="F22" s="46"/>
      <c r="G22" s="48">
        <v>42401</v>
      </c>
      <c r="H22" s="48">
        <v>42401</v>
      </c>
      <c r="I22" s="126">
        <f t="shared" si="1"/>
        <v>0</v>
      </c>
      <c r="J22" s="58">
        <v>1</v>
      </c>
      <c r="K22" s="100">
        <v>0.16666666666666669</v>
      </c>
      <c r="L22" s="36"/>
      <c r="M22" s="37"/>
      <c r="N22" s="38"/>
    </row>
    <row r="23" spans="1:14" s="39" customFormat="1" ht="39.6" outlineLevel="2">
      <c r="A23" s="35"/>
      <c r="B23" s="35"/>
      <c r="C23" s="82"/>
      <c r="D23" s="83"/>
      <c r="E23" s="73" t="s">
        <v>47</v>
      </c>
      <c r="F23" s="46"/>
      <c r="G23" s="48">
        <v>42402</v>
      </c>
      <c r="H23" s="48">
        <v>42402</v>
      </c>
      <c r="I23" s="126">
        <f t="shared" si="1"/>
        <v>0</v>
      </c>
      <c r="J23" s="58">
        <v>1</v>
      </c>
      <c r="K23" s="100">
        <v>0.16666666666666669</v>
      </c>
      <c r="L23" s="36"/>
      <c r="M23" s="37"/>
      <c r="N23" s="38"/>
    </row>
    <row r="24" spans="1:14" s="39" customFormat="1" ht="26.4" outlineLevel="2">
      <c r="A24" s="35"/>
      <c r="B24" s="35"/>
      <c r="C24" s="71"/>
      <c r="D24" s="83"/>
      <c r="E24" s="73" t="s">
        <v>39</v>
      </c>
      <c r="F24" s="46"/>
      <c r="G24" s="48">
        <v>42402</v>
      </c>
      <c r="H24" s="48">
        <v>42403</v>
      </c>
      <c r="I24" s="126">
        <f t="shared" si="1"/>
        <v>1</v>
      </c>
      <c r="J24" s="58">
        <v>2</v>
      </c>
      <c r="K24" s="100">
        <v>0.16666666666666669</v>
      </c>
      <c r="L24" s="36"/>
      <c r="M24" s="37"/>
      <c r="N24" s="38"/>
    </row>
    <row r="25" spans="1:14" s="39" customFormat="1" ht="39.6" outlineLevel="1">
      <c r="A25" s="35"/>
      <c r="B25" s="102"/>
      <c r="C25" s="109" t="s">
        <v>44</v>
      </c>
      <c r="D25" s="110"/>
      <c r="E25" s="111"/>
      <c r="F25" s="105" t="s">
        <v>110</v>
      </c>
      <c r="G25" s="106">
        <v>42404</v>
      </c>
      <c r="H25" s="112">
        <v>42468</v>
      </c>
      <c r="I25" s="108">
        <f>+H25-G25</f>
        <v>64</v>
      </c>
      <c r="J25" s="108">
        <v>19</v>
      </c>
      <c r="K25" s="98">
        <f>+K26+K27+K28+K29+ K30+K31</f>
        <v>1.002</v>
      </c>
      <c r="L25" s="36"/>
      <c r="M25" s="37"/>
      <c r="N25" s="38"/>
    </row>
    <row r="26" spans="1:14" s="39" customFormat="1" ht="13.2" outlineLevel="2">
      <c r="A26" s="35"/>
      <c r="B26" s="35"/>
      <c r="C26" s="71"/>
      <c r="D26" s="82"/>
      <c r="E26" s="72" t="s">
        <v>32</v>
      </c>
      <c r="F26" s="46"/>
      <c r="G26" s="48">
        <v>42404</v>
      </c>
      <c r="H26" s="48">
        <v>42405</v>
      </c>
      <c r="I26" s="126">
        <f>+H26-G26</f>
        <v>1</v>
      </c>
      <c r="J26" s="58">
        <v>2</v>
      </c>
      <c r="K26" s="121">
        <v>0.16700000000000001</v>
      </c>
      <c r="L26" s="36"/>
      <c r="M26" s="37"/>
      <c r="N26" s="38"/>
    </row>
    <row r="27" spans="1:14" s="39" customFormat="1" ht="26.4" outlineLevel="2">
      <c r="A27" s="35"/>
      <c r="B27" s="35"/>
      <c r="C27" s="81"/>
      <c r="D27" s="82"/>
      <c r="E27" s="73" t="s">
        <v>39</v>
      </c>
      <c r="F27" s="46"/>
      <c r="G27" s="48">
        <v>42405</v>
      </c>
      <c r="H27" s="48">
        <v>42405</v>
      </c>
      <c r="I27" s="126">
        <f t="shared" ref="I27:I31" si="2">+H27-G27</f>
        <v>0</v>
      </c>
      <c r="J27" s="58">
        <v>1</v>
      </c>
      <c r="K27" s="121">
        <v>0.16700000000000001</v>
      </c>
      <c r="L27" s="36"/>
      <c r="M27" s="37"/>
      <c r="N27" s="38"/>
    </row>
    <row r="28" spans="1:14" s="39" customFormat="1" ht="26.4" outlineLevel="2">
      <c r="A28" s="35"/>
      <c r="B28" s="35"/>
      <c r="C28" s="82"/>
      <c r="D28" s="82"/>
      <c r="E28" s="72" t="s">
        <v>48</v>
      </c>
      <c r="F28" s="46" t="s">
        <v>113</v>
      </c>
      <c r="G28" s="74">
        <v>42408</v>
      </c>
      <c r="H28" s="74">
        <v>42412</v>
      </c>
      <c r="I28" s="126">
        <f t="shared" si="2"/>
        <v>4</v>
      </c>
      <c r="J28" s="58">
        <v>5</v>
      </c>
      <c r="K28" s="121">
        <v>0.16700000000000001</v>
      </c>
      <c r="L28" s="36"/>
      <c r="M28" s="37"/>
      <c r="N28" s="38"/>
    </row>
    <row r="29" spans="1:14" s="39" customFormat="1" ht="13.2" outlineLevel="2">
      <c r="A29" s="35"/>
      <c r="B29" s="35"/>
      <c r="C29" s="82"/>
      <c r="D29" s="82"/>
      <c r="E29" s="72" t="s">
        <v>30</v>
      </c>
      <c r="F29" s="46"/>
      <c r="G29" s="74">
        <v>42457</v>
      </c>
      <c r="H29" s="74">
        <v>42459</v>
      </c>
      <c r="I29" s="126">
        <f t="shared" si="2"/>
        <v>2</v>
      </c>
      <c r="J29" s="58">
        <v>3</v>
      </c>
      <c r="K29" s="121">
        <v>0.16700000000000001</v>
      </c>
      <c r="L29" s="36"/>
      <c r="M29" s="37"/>
      <c r="N29" s="38"/>
    </row>
    <row r="30" spans="1:14" s="39" customFormat="1" ht="39.6" outlineLevel="2">
      <c r="A30" s="35"/>
      <c r="B30" s="35"/>
      <c r="C30" s="82"/>
      <c r="D30" s="82"/>
      <c r="E30" s="72" t="s">
        <v>50</v>
      </c>
      <c r="F30" s="46"/>
      <c r="G30" s="74">
        <v>42460</v>
      </c>
      <c r="H30" s="74">
        <v>42466</v>
      </c>
      <c r="I30" s="126">
        <f t="shared" si="2"/>
        <v>6</v>
      </c>
      <c r="J30" s="58">
        <v>7</v>
      </c>
      <c r="K30" s="121">
        <v>0.16700000000000001</v>
      </c>
      <c r="L30" s="36"/>
      <c r="M30" s="37"/>
      <c r="N30" s="38"/>
    </row>
    <row r="31" spans="1:14" s="39" customFormat="1" ht="26.4" outlineLevel="2">
      <c r="A31" s="35"/>
      <c r="B31" s="35"/>
      <c r="C31" s="82"/>
      <c r="D31" s="82"/>
      <c r="E31" s="72" t="s">
        <v>121</v>
      </c>
      <c r="F31" s="46" t="s">
        <v>114</v>
      </c>
      <c r="G31" s="74">
        <v>42467</v>
      </c>
      <c r="H31" s="74">
        <v>42468</v>
      </c>
      <c r="I31" s="126">
        <f t="shared" si="2"/>
        <v>1</v>
      </c>
      <c r="J31" s="58">
        <v>2</v>
      </c>
      <c r="K31" s="121">
        <v>0.16700000000000001</v>
      </c>
      <c r="L31" s="36"/>
      <c r="M31" s="37"/>
      <c r="N31" s="38"/>
    </row>
    <row r="32" spans="1:14" s="56" customFormat="1" ht="37.200000000000003" customHeight="1">
      <c r="A32" s="54"/>
      <c r="B32" s="114" t="s">
        <v>49</v>
      </c>
      <c r="C32" s="102"/>
      <c r="D32" s="102"/>
      <c r="E32" s="115"/>
      <c r="F32" s="105" t="s">
        <v>127</v>
      </c>
      <c r="G32" s="116">
        <f>+G33</f>
        <v>42650</v>
      </c>
      <c r="H32" s="116">
        <f>+H40</f>
        <v>42744</v>
      </c>
      <c r="I32" s="107">
        <f>+H32-G32</f>
        <v>94</v>
      </c>
      <c r="J32" s="107">
        <v>66</v>
      </c>
      <c r="K32" s="98">
        <f>+K33+K34+K39</f>
        <v>0.1817</v>
      </c>
      <c r="L32" s="49"/>
      <c r="M32" s="50"/>
      <c r="N32" s="55"/>
    </row>
    <row r="33" spans="1:32" s="56" customFormat="1" ht="15">
      <c r="A33" s="54"/>
      <c r="B33" s="47"/>
      <c r="C33" s="82"/>
      <c r="D33" s="122"/>
      <c r="E33" s="123" t="s">
        <v>119</v>
      </c>
      <c r="F33" s="46"/>
      <c r="G33" s="48">
        <v>42650</v>
      </c>
      <c r="H33" s="48">
        <v>42744</v>
      </c>
      <c r="I33" s="127">
        <f>+H33-G33</f>
        <v>94</v>
      </c>
      <c r="J33" s="58">
        <v>66</v>
      </c>
      <c r="K33" s="121">
        <v>4.1700000000000001E-2</v>
      </c>
      <c r="L33" s="49"/>
      <c r="M33" s="50"/>
      <c r="N33" s="55"/>
    </row>
    <row r="34" spans="1:32" s="56" customFormat="1" ht="15">
      <c r="A34" s="54"/>
      <c r="B34" s="47"/>
      <c r="C34" s="82"/>
      <c r="D34" s="82"/>
      <c r="E34" s="123" t="s">
        <v>116</v>
      </c>
      <c r="F34" s="46"/>
      <c r="G34" s="48">
        <v>42650</v>
      </c>
      <c r="H34" s="48">
        <v>42744</v>
      </c>
      <c r="I34" s="127">
        <v>94</v>
      </c>
      <c r="J34" s="58">
        <v>66</v>
      </c>
      <c r="K34" s="121">
        <v>0.06</v>
      </c>
      <c r="L34" s="49"/>
      <c r="M34" s="50"/>
      <c r="N34" s="55"/>
    </row>
    <row r="35" spans="1:32" s="56" customFormat="1" ht="15">
      <c r="A35" s="54"/>
      <c r="B35" s="47"/>
      <c r="C35" s="82"/>
      <c r="D35" s="82"/>
      <c r="E35" s="123" t="s">
        <v>122</v>
      </c>
      <c r="F35" s="46"/>
      <c r="G35" s="48">
        <v>42709</v>
      </c>
      <c r="H35" s="48">
        <v>42713</v>
      </c>
      <c r="I35" s="127">
        <f t="shared" ref="I35:I40" si="3">+H35-G35</f>
        <v>4</v>
      </c>
      <c r="J35" s="58">
        <v>5</v>
      </c>
      <c r="K35" s="121">
        <v>0</v>
      </c>
      <c r="L35" s="49"/>
      <c r="M35" s="50"/>
      <c r="N35" s="55"/>
    </row>
    <row r="36" spans="1:32" s="56" customFormat="1" ht="15">
      <c r="A36" s="54"/>
      <c r="B36" s="47"/>
      <c r="C36" s="82"/>
      <c r="D36" s="82"/>
      <c r="E36" s="123" t="s">
        <v>117</v>
      </c>
      <c r="F36" s="46"/>
      <c r="G36" s="48">
        <v>42716</v>
      </c>
      <c r="H36" s="48">
        <v>42718</v>
      </c>
      <c r="I36" s="127">
        <f t="shared" si="3"/>
        <v>2</v>
      </c>
      <c r="J36" s="58">
        <v>3</v>
      </c>
      <c r="K36" s="121">
        <v>0</v>
      </c>
      <c r="L36" s="49"/>
      <c r="M36" s="50"/>
      <c r="N36" s="55"/>
    </row>
    <row r="37" spans="1:32" s="56" customFormat="1" ht="15">
      <c r="A37" s="54"/>
      <c r="B37" s="47"/>
      <c r="C37" s="82"/>
      <c r="D37" s="82"/>
      <c r="E37" s="123" t="s">
        <v>123</v>
      </c>
      <c r="F37" s="46"/>
      <c r="G37" s="48">
        <v>42719</v>
      </c>
      <c r="H37" s="48">
        <v>42720</v>
      </c>
      <c r="I37" s="127">
        <f t="shared" si="3"/>
        <v>1</v>
      </c>
      <c r="J37" s="58">
        <v>2</v>
      </c>
      <c r="K37" s="121">
        <v>0</v>
      </c>
      <c r="L37" s="49"/>
      <c r="M37" s="50"/>
      <c r="N37" s="55"/>
    </row>
    <row r="38" spans="1:32" s="56" customFormat="1" ht="15">
      <c r="A38" s="54"/>
      <c r="B38" s="47"/>
      <c r="C38" s="82"/>
      <c r="D38" s="82"/>
      <c r="E38" s="123" t="s">
        <v>124</v>
      </c>
      <c r="F38" s="46"/>
      <c r="G38" s="48">
        <v>42691</v>
      </c>
      <c r="H38" s="48">
        <v>42713</v>
      </c>
      <c r="I38" s="127">
        <f t="shared" si="3"/>
        <v>22</v>
      </c>
      <c r="J38" s="58">
        <v>18</v>
      </c>
      <c r="K38" s="121">
        <v>0</v>
      </c>
      <c r="L38" s="49"/>
      <c r="M38" s="50"/>
      <c r="N38" s="55"/>
    </row>
    <row r="39" spans="1:32" s="56" customFormat="1" ht="15">
      <c r="A39" s="54"/>
      <c r="B39" s="47"/>
      <c r="C39" s="82"/>
      <c r="D39" s="82"/>
      <c r="E39" s="123" t="s">
        <v>128</v>
      </c>
      <c r="F39" s="46"/>
      <c r="G39" s="48">
        <v>42663</v>
      </c>
      <c r="H39" s="48">
        <v>42691</v>
      </c>
      <c r="I39" s="127">
        <f t="shared" si="3"/>
        <v>28</v>
      </c>
      <c r="J39" s="58">
        <v>21</v>
      </c>
      <c r="K39" s="121">
        <v>0.08</v>
      </c>
      <c r="L39" s="49"/>
      <c r="M39" s="50"/>
      <c r="N39" s="55"/>
    </row>
    <row r="40" spans="1:32" ht="15">
      <c r="E40" s="123" t="s">
        <v>118</v>
      </c>
      <c r="F40" s="75"/>
      <c r="G40" s="48">
        <v>42744</v>
      </c>
      <c r="H40" s="48">
        <v>42744</v>
      </c>
      <c r="I40" s="127">
        <f t="shared" si="3"/>
        <v>0</v>
      </c>
      <c r="J40" s="58">
        <v>1</v>
      </c>
      <c r="K40" s="121">
        <v>0</v>
      </c>
      <c r="L40" s="49"/>
      <c r="M40" s="59"/>
      <c r="N40" s="59"/>
      <c r="O40" s="59"/>
      <c r="P40" s="59"/>
      <c r="Q40" s="51"/>
    </row>
    <row r="41" spans="1:32" s="51" customFormat="1" ht="13.8">
      <c r="C41" s="75"/>
      <c r="D41" s="75"/>
      <c r="E41" s="75"/>
      <c r="F41" s="117"/>
      <c r="G41" s="75"/>
      <c r="H41" s="75"/>
      <c r="I41" s="75"/>
      <c r="J41" s="75"/>
      <c r="K41" s="52"/>
      <c r="L41" s="52"/>
      <c r="M41" s="52"/>
      <c r="N41" s="53"/>
    </row>
    <row r="42" spans="1:32" ht="27" customHeight="1">
      <c r="E42" s="166" t="s">
        <v>25</v>
      </c>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8"/>
    </row>
    <row r="43" spans="1:32" ht="27" customHeight="1">
      <c r="E43" s="169"/>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1"/>
    </row>
    <row r="44" spans="1:32" ht="27" customHeight="1">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1"/>
    </row>
    <row r="45" spans="1:32" ht="27" customHeight="1">
      <c r="E45" s="169"/>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1"/>
    </row>
    <row r="46" spans="1:32" ht="27" customHeight="1">
      <c r="E46" s="169"/>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1"/>
    </row>
    <row r="47" spans="1:32" ht="27" customHeight="1">
      <c r="E47" s="169"/>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1"/>
    </row>
    <row r="48" spans="1:32" ht="27" customHeight="1">
      <c r="E48" s="169"/>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1"/>
    </row>
    <row r="49" spans="5:32" ht="27" customHeight="1">
      <c r="E49" s="172"/>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4"/>
    </row>
  </sheetData>
  <mergeCells count="2">
    <mergeCell ref="E42:AF49"/>
    <mergeCell ref="A2:K5"/>
  </mergeCells>
  <conditionalFormatting sqref="K41:N41">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8" workbookViewId="0">
      <selection activeCell="F9" sqref="F9"/>
    </sheetView>
  </sheetViews>
  <sheetFormatPr baseColWidth="10" defaultColWidth="12.44140625" defaultRowHeight="15.6"/>
  <cols>
    <col min="1" max="1" width="12.44140625" style="1"/>
    <col min="2" max="2" width="33" style="10" customWidth="1"/>
    <col min="3" max="3" width="39.6640625" style="1" customWidth="1"/>
    <col min="4" max="4" width="33" style="1" customWidth="1"/>
    <col min="5" max="5" width="37.21875" style="1" customWidth="1"/>
    <col min="6" max="16384" width="12.44140625" style="1"/>
  </cols>
  <sheetData>
    <row r="1" spans="2:5">
      <c r="B1" s="187" t="s">
        <v>8</v>
      </c>
      <c r="C1" s="187"/>
      <c r="D1" s="187"/>
      <c r="E1" s="187"/>
    </row>
    <row r="2" spans="2:5" ht="16.2" thickBot="1">
      <c r="B2" s="188"/>
      <c r="C2" s="188"/>
      <c r="D2" s="188"/>
      <c r="E2" s="188"/>
    </row>
    <row r="3" spans="2:5" ht="186" customHeight="1">
      <c r="B3" s="2" t="s">
        <v>18</v>
      </c>
      <c r="C3" s="44" t="s">
        <v>79</v>
      </c>
      <c r="D3" s="3" t="s">
        <v>98</v>
      </c>
      <c r="E3" s="124">
        <f>+'II parte'!H32</f>
        <v>42744</v>
      </c>
    </row>
    <row r="4" spans="2:5" ht="110.4">
      <c r="B4" s="4" t="s">
        <v>19</v>
      </c>
      <c r="C4" s="32" t="s">
        <v>130</v>
      </c>
      <c r="D4" s="5" t="s">
        <v>20</v>
      </c>
      <c r="E4" s="45" t="s">
        <v>112</v>
      </c>
    </row>
    <row r="5" spans="2:5" ht="81" customHeight="1">
      <c r="B5" s="6" t="s">
        <v>9</v>
      </c>
      <c r="C5" s="32" t="s">
        <v>99</v>
      </c>
      <c r="D5" s="5" t="s">
        <v>10</v>
      </c>
      <c r="E5" s="96" t="s">
        <v>107</v>
      </c>
    </row>
    <row r="6" spans="2:5" ht="75" customHeight="1">
      <c r="B6" s="6" t="s">
        <v>21</v>
      </c>
      <c r="C6" s="125">
        <v>42678</v>
      </c>
      <c r="D6" s="5" t="s">
        <v>11</v>
      </c>
      <c r="E6" s="133">
        <f>+'II parte'!K8</f>
        <v>0.79500000000000004</v>
      </c>
    </row>
    <row r="7" spans="2:5" ht="75" customHeight="1" thickBot="1">
      <c r="B7" s="4" t="s">
        <v>27</v>
      </c>
      <c r="C7" s="43" t="s">
        <v>115</v>
      </c>
      <c r="D7" s="33" t="s">
        <v>28</v>
      </c>
      <c r="E7" s="34" t="s">
        <v>29</v>
      </c>
    </row>
    <row r="8" spans="2:5" ht="16.8" customHeight="1">
      <c r="B8" s="189" t="s">
        <v>12</v>
      </c>
      <c r="C8" s="190"/>
      <c r="D8" s="190" t="s">
        <v>13</v>
      </c>
      <c r="E8" s="191"/>
    </row>
    <row r="9" spans="2:5" ht="219.6" customHeight="1">
      <c r="B9" s="192" t="s">
        <v>120</v>
      </c>
      <c r="C9" s="193"/>
      <c r="D9" s="194" t="s">
        <v>131</v>
      </c>
      <c r="E9" s="195"/>
    </row>
    <row r="10" spans="2:5" ht="99" customHeight="1">
      <c r="B10" s="7" t="s">
        <v>31</v>
      </c>
      <c r="C10" s="8" t="s">
        <v>26</v>
      </c>
      <c r="D10" s="176" t="s">
        <v>14</v>
      </c>
      <c r="E10" s="177"/>
    </row>
    <row r="11" spans="2:5" ht="69.900000000000006" customHeight="1">
      <c r="B11" s="9" t="s">
        <v>15</v>
      </c>
      <c r="C11" s="8" t="s">
        <v>26</v>
      </c>
      <c r="D11" s="176" t="s">
        <v>14</v>
      </c>
      <c r="E11" s="177"/>
    </row>
    <row r="12" spans="2:5" ht="27" customHeight="1">
      <c r="B12" s="178" t="s">
        <v>16</v>
      </c>
      <c r="C12" s="179"/>
      <c r="D12" s="179"/>
      <c r="E12" s="180"/>
    </row>
    <row r="13" spans="2:5" ht="126" customHeight="1" thickBot="1">
      <c r="B13" s="181" t="s">
        <v>129</v>
      </c>
      <c r="C13" s="182"/>
      <c r="D13" s="182"/>
      <c r="E13" s="183"/>
    </row>
    <row r="14" spans="2:5" ht="33" customHeight="1" thickBot="1">
      <c r="B14" s="184" t="s">
        <v>17</v>
      </c>
      <c r="C14" s="185"/>
      <c r="D14" s="185"/>
      <c r="E14" s="186"/>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Prórrogas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2016-11-07T16:12:12Z</dcterms:modified>
</cp:coreProperties>
</file>